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P:\Accounts General\Funeral Directors and Fees\"/>
    </mc:Choice>
  </mc:AlternateContent>
  <xr:revisionPtr revIDLastSave="0" documentId="13_ncr:1_{3172FB7F-73B8-40B1-8813-3C025DA2FC1B}" xr6:coauthVersionLast="47" xr6:coauthVersionMax="47" xr10:uidLastSave="{00000000-0000-0000-0000-000000000000}"/>
  <workbookProtection workbookAlgorithmName="SHA-512" workbookHashValue="o//iNvbZykoI2xjLo+OjNfKL27UKA3BMiSht3fnSBUW28qjQO/jRMBMA9e+yuO3TrqzEugh3on1028RH6zfYDA==" workbookSaltValue="nR/24LOXwFZeEQhGLW3eXw==" workbookSpinCount="100000" lockStructure="1"/>
  <bookViews>
    <workbookView xWindow="-120" yWindow="-120" windowWidth="29040" windowHeight="15840" activeTab="3" xr2:uid="{00000000-000D-0000-FFFF-FFFF00000000}"/>
  </bookViews>
  <sheets>
    <sheet name="PF1" sheetId="1" r:id="rId1"/>
    <sheet name="Fees" sheetId="2" r:id="rId2"/>
    <sheet name="FDList" sheetId="3" r:id="rId3"/>
    <sheet name="Structure" sheetId="5" r:id="rId4"/>
  </sheets>
  <definedNames>
    <definedName name="ActonwGtWaldingfield">Structure!$AP$2:$AP$3</definedName>
    <definedName name="AldeburghwithHazlewood">Structure!$CS$2:$CS$5</definedName>
    <definedName name="AldeRiver">Structure!$CR$2:$CR$8</definedName>
    <definedName name="AllParishes">Structure!$D$15:$E$461</definedName>
    <definedName name="AthelingtonDenhametc">Structure!$BO$2:$BO$8</definedName>
    <definedName name="BactonwithWyverstoneetc">Structure!$AK$2:$AK$7</definedName>
    <definedName name="BadwellandWalsham">Structure!$S$2:$S$7</definedName>
    <definedName name="Bansfield">Structure!$K$2:$K$8</definedName>
    <definedName name="BarrowBenefice">Structure!$BB$2:$BB$6</definedName>
    <definedName name="Beccles">Structure!$DB$2:$DB$4</definedName>
    <definedName name="Benefice">Structure!$A$2:$A$114</definedName>
    <definedName name="BENEFICES">Structure!$A$2:$B$114</definedName>
    <definedName name="BeneOrebeck">Structure!$CG$2:$CG$8</definedName>
    <definedName name="BildestonwWattishametc">Structure!$N$2:$N$7</definedName>
    <definedName name="BlackbourneTeam">Structure!$T$2:$T$9</definedName>
    <definedName name="BlythValley">Structure!$CW$2:$CW$12</definedName>
    <definedName name="BoxfordEdGrotonetc">Structure!$AQ$2:$AQ$6</definedName>
    <definedName name="BoxRiver">Structure!$AQ$2:$AQ$6</definedName>
    <definedName name="BradfieldSClareetc">Structure!$W$2:$W$6</definedName>
    <definedName name="BramfordwithLittleBlakenhametc">Structure!$D$2:$D$5</definedName>
    <definedName name="Brandon">Structure!$AE$2</definedName>
    <definedName name="BSEChristChurch">Structure!$AX$2</definedName>
    <definedName name="BSEMaryandPeter">Structure!$AY$2</definedName>
    <definedName name="Bungay">Structure!$CX$2:$CX$4</definedName>
    <definedName name="BureswithAssingtonetc">Structure!$AR$2:$AR$4</definedName>
    <definedName name="CapelwLtandGtWenham">Structure!$CM$2:$CM$3</definedName>
    <definedName name="Carlford">Structure!$DH$2:$DH$10</definedName>
    <definedName name="Chadbrook">Structure!$AW$2:$AW$3</definedName>
    <definedName name="Claydon">Structure!$E$2:$E$4</definedName>
    <definedName name="Coddenham">Structure!$F$2:$F$9</definedName>
    <definedName name="ColneysRuralBene">Structure!$BJ$2:$BJ$9</definedName>
    <definedName name="CombsandLtFinborough">Structure!$AL$7:$AL$8</definedName>
    <definedName name="DebenhamandHelmingham">Structure!$CI$2:$CI$8</definedName>
    <definedName name="EastBergholtandBrantham">Structure!$CN$2:$CN$3</definedName>
    <definedName name="ElmsettwitAldhametc">Structure!$O$2:$O$5</definedName>
    <definedName name="Elmswell">Structure!$X$2</definedName>
    <definedName name="ExningStMartin">Structure!$AG$2</definedName>
    <definedName name="Eye">Structure!$BK$2:$BK$4</definedName>
    <definedName name="FDList">Table1[]</definedName>
    <definedName name="FDS">Table1[Company/person]</definedName>
    <definedName name="FelixStJohn">Structure!$BD$2</definedName>
    <definedName name="FelixstoweChristchurch">Structure!$BH$2</definedName>
    <definedName name="FelixStPeterandPaul">Structure!$BE$2</definedName>
    <definedName name="ForestHeath">Structure!$AH$2:$AH$16</definedName>
    <definedName name="FourRivers">Structure!$BP$2:$BP$9</definedName>
    <definedName name="Framlingham">Structure!$CH$2:$CH$3</definedName>
    <definedName name="GlemValley">Structure!$AS$2:$AS$5</definedName>
    <definedName name="GreatBartonandThurston">Structure!$AZ$2:$AZ$3</definedName>
    <definedName name="GreatCornard">Structure!$AT$2</definedName>
    <definedName name="GreatFinbowithetc">Structure!$AL$2:$AL$8</definedName>
    <definedName name="GtandLtBealingsetc">Structure!$DF$2:$DF$4</definedName>
    <definedName name="Hadleigh">Structure!$P$2:$P$4</definedName>
    <definedName name="HaughleywithWetherdenetc">Structure!$AM$2:$AM$4</definedName>
    <definedName name="HaveWithersfield">Structure!$I$2:$I$3</definedName>
    <definedName name="HevenUbbesHuntandCook">Structure!$CY$2:$CY$4</definedName>
    <definedName name="HighamHoltonetc">Structure!$Q$2:$Q$5</definedName>
    <definedName name="Horringer">Structure!$BA$2:$BA$5</definedName>
    <definedName name="HundredRiver">Structure!$CZ$2:$CZ$10</definedName>
    <definedName name="IpsAllHallows">Structure!$BR$2</definedName>
    <definedName name="IpsStAugustine">Structure!$BT$2</definedName>
    <definedName name="IpsStBart">Structure!$BU$2</definedName>
    <definedName name="IpsStFran">Structure!$DE$2</definedName>
    <definedName name="IpsStMaryatElms">Structure!$BY$2</definedName>
    <definedName name="IpsStMaryleTower">Structure!$BX$2</definedName>
    <definedName name="IpsStMattTriangleAS">Structure!$BZ$2:$BZ$4</definedName>
    <definedName name="IpsStThomas">Structure!$CB$2</definedName>
    <definedName name="IpswichStHelenetc">Structure!$BV$2:$BV$4</definedName>
    <definedName name="IpswichStMargaret">Structure!$BW$2</definedName>
    <definedName name="IpswichStoke">Structure!$CD$2</definedName>
    <definedName name="IpswichStPeter">Structure!$CA$2</definedName>
    <definedName name="Kesgrave">Structure!$BF$2</definedName>
    <definedName name="Lavenham">Structure!$Y$2:$Y$3</definedName>
    <definedName name="LeisSizewell">Structure!$CT$2</definedName>
    <definedName name="MartBrightwell">Structure!$BG$2:$BG$3</definedName>
    <definedName name="MeltUfford">Structure!$DG$2:$DG$3</definedName>
    <definedName name="Mendlesham">Structure!$AN$2</definedName>
    <definedName name="MidLoes">Structure!$CJ$2:$CJ$9</definedName>
    <definedName name="MildenhallTeam">Structure!$AH$2:$AH$16</definedName>
    <definedName name="MissionIpsEast">Structure!$BS$2:$BS$3</definedName>
    <definedName name="MonksEleighwChelsworthetc">Structure!$Z$2:$Z$6</definedName>
    <definedName name="NeedhamMarketwithBadley">Structure!$G$2</definedName>
    <definedName name="Newmarket_All_Saints">Structure!$AI$2</definedName>
    <definedName name="NewmarketAllSaints">Structure!$AI$2</definedName>
    <definedName name="NewmarketStMary">Structure!$AJ$2:$AJ$3</definedName>
    <definedName name="NorthBosmere">Structure!$F$2:$F$9</definedName>
    <definedName name="NorthBuryLarkValley">Structure!$BC$2:$BC$11</definedName>
    <definedName name="NorthHartismere">Structure!$BL$2:$BL$7</definedName>
    <definedName name="NorthSamford">Structure!$CO$2:$CO$7</definedName>
    <definedName name="PakenhamwNortonetc">Structure!$U$2:$U$7</definedName>
    <definedName name="RattlesdenThorpeetc">Structure!$AA$2:$AA$5</definedName>
    <definedName name="Redgravecum">Structure!$BM$2</definedName>
    <definedName name="RoughamBeytonetc">Structure!$AB$2:$AB$5</definedName>
    <definedName name="Rushmere">Structure!$CC$2</definedName>
    <definedName name="Sancroft">Structure!$BQ$2:$BQ$7</definedName>
    <definedName name="SantonDownhametc">Structure!$AF$2:$AF$4</definedName>
    <definedName name="SaxKelsalecumCarlton">Structure!$CU$2:$CU$3</definedName>
    <definedName name="SoleBay">Structure!$DC$2:$DC$9</definedName>
    <definedName name="SouthBosmereEight">Structure!$H$2:$H$9</definedName>
    <definedName name="SouthHartismere">Structure!$BN$2:$BN$9</definedName>
    <definedName name="Stanton">Structure!$V$2:$V$9</definedName>
    <definedName name="StEdmundWay">Structure!$AC$2:$AC$7</definedName>
    <definedName name="StokebyNaylandetc">Structure!$R$2:$R$6</definedName>
    <definedName name="StourheadBenefice">Structure!$J$2:$J$9</definedName>
    <definedName name="StourValley">Structure!$M$2:$M$6</definedName>
    <definedName name="Stowmarket">Structure!$AO$2</definedName>
    <definedName name="SudburyAllSaintswithetc">Structure!$AU$2</definedName>
    <definedName name="SudburyStGregory">Structure!$AV$2</definedName>
    <definedName name="SuffolkHeights">Structure!$L$2:$L$7</definedName>
    <definedName name="The_Benefice_of_Carlford">Structure!$DH$2:$DH$10</definedName>
    <definedName name="TheSaints">Structure!$DA$2:$DA$12</definedName>
    <definedName name="TheShoreline">Structure!$CP$2:$CP$5</definedName>
    <definedName name="TheYoxmere">Structure!$CV$2:$CV$9</definedName>
    <definedName name="TwoRivers">Structure!$CQ$2:$CQ$6</definedName>
    <definedName name="UpperAlde">Structure!$CK$2:$CK$7</definedName>
    <definedName name="WaltTrimley">Structure!$BI$2:$BI$3</definedName>
    <definedName name="Whitton">Structure!$CF$2</definedName>
    <definedName name="WickhamMarket">Structure!$CL$2:$CL$3</definedName>
    <definedName name="WilfordPeninsula">Structure!$DI$2:$DI$18</definedName>
    <definedName name="WoodStJohn">Structure!$DJ$2:$DJ$3</definedName>
    <definedName name="WoodStMary">Structure!$DK$2</definedName>
    <definedName name="WoolDrinkstone">Structure!$AD$2:$AD$3</definedName>
    <definedName name="WorlinghamBarnbyNthCove">Structure!$DB$3:$DB$4</definedName>
    <definedName name="WrenthamCovehitheetc">Structure!$DD$2:$DD$5</definedName>
    <definedName name="WTandWBenefice">Structure!$CE$2:$CE$4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6" i="1" l="1"/>
  <c r="F18" i="1"/>
  <c r="H7" i="1" l="1"/>
  <c r="F18" i="2"/>
  <c r="F17" i="2"/>
  <c r="F16" i="2"/>
  <c r="F15" i="2"/>
  <c r="F14" i="2"/>
  <c r="F13" i="2"/>
  <c r="F11" i="2"/>
  <c r="F10" i="2"/>
  <c r="F9" i="2"/>
  <c r="F8" i="2"/>
  <c r="F7" i="2"/>
  <c r="F6" i="2"/>
  <c r="F5" i="2"/>
  <c r="B26" i="1" l="1"/>
  <c r="H5" i="1" l="1"/>
  <c r="H65" i="1" l="1"/>
  <c r="H6" i="1" l="1"/>
  <c r="B27" i="1" l="1"/>
  <c r="H27" i="1" l="1"/>
  <c r="H26" i="1"/>
  <c r="E56" i="1"/>
  <c r="H52" i="1"/>
  <c r="G52" i="1"/>
  <c r="H51" i="1"/>
  <c r="G51" i="1"/>
  <c r="H50" i="1"/>
  <c r="G50" i="1"/>
  <c r="H49" i="1"/>
  <c r="G49" i="1"/>
  <c r="H48" i="1"/>
  <c r="G48" i="1"/>
  <c r="H47" i="1"/>
  <c r="G47" i="1"/>
  <c r="G39" i="1"/>
  <c r="H39" i="1"/>
  <c r="G40" i="1"/>
  <c r="H40" i="1"/>
  <c r="G41" i="1"/>
  <c r="H41" i="1"/>
  <c r="G42" i="1"/>
  <c r="H42" i="1"/>
  <c r="G43" i="1"/>
  <c r="H43" i="1"/>
  <c r="G44" i="1"/>
  <c r="H44" i="1"/>
  <c r="G45" i="1"/>
  <c r="H45" i="1"/>
  <c r="H38" i="1"/>
  <c r="G38" i="1"/>
  <c r="A52" i="1"/>
  <c r="A51" i="1"/>
  <c r="A50" i="1"/>
  <c r="A49" i="1"/>
  <c r="A48" i="1"/>
  <c r="A47" i="1"/>
  <c r="A45" i="1"/>
  <c r="A44" i="1"/>
  <c r="A43" i="1"/>
  <c r="A42" i="1"/>
  <c r="A41" i="1"/>
  <c r="A40" i="1"/>
  <c r="A39" i="1"/>
  <c r="A38" i="1"/>
  <c r="F4" i="2"/>
  <c r="H18" i="1"/>
  <c r="H10" i="1"/>
  <c r="H56" i="1"/>
  <c r="H57" i="1" s="1"/>
  <c r="H25" i="1"/>
  <c r="H24" i="1"/>
  <c r="H20" i="1"/>
  <c r="H16" i="1"/>
  <c r="H11" i="1"/>
  <c r="H12" i="1"/>
  <c r="H15" i="1"/>
  <c r="H14" i="1"/>
  <c r="H9" i="1"/>
  <c r="G53" i="1" l="1"/>
  <c r="C30" i="1" s="1"/>
  <c r="H54" i="1"/>
  <c r="C34" i="1" s="1"/>
  <c r="H30" i="1" s="1"/>
  <c r="C33" i="1"/>
  <c r="G66" i="1" l="1"/>
  <c r="C31" i="1"/>
  <c r="H32" i="1" s="1"/>
  <c r="C32" i="1"/>
  <c r="H31" i="1" s="1"/>
  <c r="H4" i="1"/>
  <c r="H53" i="1"/>
  <c r="A70" i="1" s="1"/>
  <c r="H67" i="1"/>
  <c r="G69" i="1" s="1"/>
  <c r="H34" i="1" l="1"/>
  <c r="C35" i="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EB104115-54D2-4382-B526-99D8EDD22D37}" keepAlive="1" name="Query - HadleighLayhamShelley" description="Connection to the 'HadleighLayhamShelley' query in the workbook." type="5" refreshedVersion="0" background="1">
    <dbPr connection="Provider=Microsoft.Mashup.OleDb.1;Data Source=$Workbook$;Location=HadleighLayhamShelley;Extended Properties=&quot;&quot;" command="SELECT * FROM [HadleighLayhamShelley]"/>
  </connection>
</connections>
</file>

<file path=xl/sharedStrings.xml><?xml version="1.0" encoding="utf-8"?>
<sst xmlns="http://schemas.openxmlformats.org/spreadsheetml/2006/main" count="3280" uniqueCount="2463">
  <si>
    <t>PCC</t>
  </si>
  <si>
    <t>DBF</t>
  </si>
  <si>
    <t>Statutory Fees</t>
  </si>
  <si>
    <t>PF1  Office use only</t>
  </si>
  <si>
    <t>Parochial Fees:</t>
  </si>
  <si>
    <t>Job Code</t>
  </si>
  <si>
    <t>Parish Contact</t>
  </si>
  <si>
    <t>Name of Deceased</t>
  </si>
  <si>
    <t>Date of Funeral</t>
  </si>
  <si>
    <t>Name of Officiant</t>
  </si>
  <si>
    <t>Name of Church</t>
  </si>
  <si>
    <t>Churchyard *</t>
  </si>
  <si>
    <t>Crematorium *</t>
  </si>
  <si>
    <t>FD Contact Name</t>
  </si>
  <si>
    <t>* as applicable</t>
  </si>
  <si>
    <t>Office Use Only</t>
  </si>
  <si>
    <t>£</t>
  </si>
  <si>
    <t>DBF 100%</t>
  </si>
  <si>
    <t>Travel</t>
  </si>
  <si>
    <t>Total</t>
  </si>
  <si>
    <t>This form to be completed by whoever deals with Parochial Fees on behalf of the PCC</t>
  </si>
  <si>
    <t>Service in Church</t>
  </si>
  <si>
    <t>No Service in Church</t>
  </si>
  <si>
    <t>Burial of cremated remains in churchyard on separate occasion</t>
  </si>
  <si>
    <t>(A1) Total DBF Fees</t>
  </si>
  <si>
    <t>(A2) Total PCC Fees</t>
  </si>
  <si>
    <t>(B) Total Expenses</t>
  </si>
  <si>
    <t>Organist</t>
  </si>
  <si>
    <t>Names/Details</t>
  </si>
  <si>
    <t>Local Fees</t>
  </si>
  <si>
    <t>Verger</t>
  </si>
  <si>
    <t>Heating</t>
  </si>
  <si>
    <t>As agent for:</t>
  </si>
  <si>
    <t>Choir</t>
  </si>
  <si>
    <t>Other:</t>
  </si>
  <si>
    <t>Flowers</t>
  </si>
  <si>
    <t>(C) Total Local Fees</t>
  </si>
  <si>
    <t>Total Fees Retained by DBF (A1)</t>
  </si>
  <si>
    <t>Total Fees</t>
  </si>
  <si>
    <t>Certificate issued at time of burial</t>
  </si>
  <si>
    <t>Travel expenses</t>
  </si>
  <si>
    <t xml:space="preserve">Miles </t>
  </si>
  <si>
    <t>@</t>
  </si>
  <si>
    <t>Benefice</t>
  </si>
  <si>
    <t>FD email</t>
  </si>
  <si>
    <t>Minister Category</t>
  </si>
  <si>
    <t>Funeral service in church</t>
  </si>
  <si>
    <t>Burial in churchyard following service in church</t>
  </si>
  <si>
    <t>Cremation immediately preceding or following church service</t>
  </si>
  <si>
    <t>Burial of body in churchyard on separate occasion</t>
  </si>
  <si>
    <t>Service in crematorium or cemetery</t>
  </si>
  <si>
    <t>Burial of cremated remains in churchyard or other lawful disposal</t>
  </si>
  <si>
    <t>Table of Fees</t>
  </si>
  <si>
    <t>Burial of cremated remains in churchyard preceding or following service</t>
  </si>
  <si>
    <t>Service (Including burial of body) at graveside in churchyard</t>
  </si>
  <si>
    <t>Service (burial of cremated remains) at graveside in churchyard</t>
  </si>
  <si>
    <t>Burial of body in churchyard (commital)</t>
  </si>
  <si>
    <t>per mile</t>
  </si>
  <si>
    <t>Comments / Other information</t>
  </si>
  <si>
    <t>Funeral Director/Branch</t>
  </si>
  <si>
    <t>Y</t>
  </si>
  <si>
    <t>01449 613033</t>
  </si>
  <si>
    <t>Gipping</t>
  </si>
  <si>
    <t>Burial of body or cremated remains in cemetery or cremation following on from service in church</t>
  </si>
  <si>
    <t>Burial of body or cremated remains, in cemetery on separate occasion</t>
  </si>
  <si>
    <t>Code*</t>
  </si>
  <si>
    <t>C0007</t>
  </si>
  <si>
    <t>C0008</t>
  </si>
  <si>
    <t>C0009</t>
  </si>
  <si>
    <t>C0010</t>
  </si>
  <si>
    <t>C0011</t>
  </si>
  <si>
    <t>C0012</t>
  </si>
  <si>
    <t>C0013</t>
  </si>
  <si>
    <t>C0014</t>
  </si>
  <si>
    <t>C0015</t>
  </si>
  <si>
    <t>C0016</t>
  </si>
  <si>
    <t>C0017</t>
  </si>
  <si>
    <t>C0018</t>
  </si>
  <si>
    <t>C0019</t>
  </si>
  <si>
    <t>C0020</t>
  </si>
  <si>
    <t>C0021</t>
  </si>
  <si>
    <t>C0022</t>
  </si>
  <si>
    <t>C0023</t>
  </si>
  <si>
    <t>C0024</t>
  </si>
  <si>
    <t>C0025</t>
  </si>
  <si>
    <t>C0026</t>
  </si>
  <si>
    <t>C0027</t>
  </si>
  <si>
    <t>C0028</t>
  </si>
  <si>
    <t>C0029</t>
  </si>
  <si>
    <t>C0030</t>
  </si>
  <si>
    <t>C0031</t>
  </si>
  <si>
    <t>C0032</t>
  </si>
  <si>
    <t>C0033</t>
  </si>
  <si>
    <t>C0034</t>
  </si>
  <si>
    <t>C0035</t>
  </si>
  <si>
    <t>C0037</t>
  </si>
  <si>
    <t>C0038</t>
  </si>
  <si>
    <t>C0039</t>
  </si>
  <si>
    <t>C0040</t>
  </si>
  <si>
    <t>C0041</t>
  </si>
  <si>
    <t>C0042</t>
  </si>
  <si>
    <t>C0043</t>
  </si>
  <si>
    <t>C0044</t>
  </si>
  <si>
    <t>C0045</t>
  </si>
  <si>
    <t>C0046</t>
  </si>
  <si>
    <t>C0047</t>
  </si>
  <si>
    <t>C0048</t>
  </si>
  <si>
    <t>C0049</t>
  </si>
  <si>
    <t>C0050</t>
  </si>
  <si>
    <t>C0051</t>
  </si>
  <si>
    <t>C0052</t>
  </si>
  <si>
    <t>C0053</t>
  </si>
  <si>
    <t>C0054</t>
  </si>
  <si>
    <t>C0055</t>
  </si>
  <si>
    <t>C0056</t>
  </si>
  <si>
    <t>C0057</t>
  </si>
  <si>
    <t>C0058</t>
  </si>
  <si>
    <t>C0059</t>
  </si>
  <si>
    <t>C0060</t>
  </si>
  <si>
    <t>C0061</t>
  </si>
  <si>
    <t>C0062</t>
  </si>
  <si>
    <t>C0063</t>
  </si>
  <si>
    <t>C0064</t>
  </si>
  <si>
    <t>C0065</t>
  </si>
  <si>
    <t>C0066</t>
  </si>
  <si>
    <t>C0067</t>
  </si>
  <si>
    <t>C0068</t>
  </si>
  <si>
    <t>C0069</t>
  </si>
  <si>
    <t>C0070</t>
  </si>
  <si>
    <t>C0071</t>
  </si>
  <si>
    <t>C0072</t>
  </si>
  <si>
    <t>C0073</t>
  </si>
  <si>
    <t>C0074</t>
  </si>
  <si>
    <t>C0075</t>
  </si>
  <si>
    <t>C0077</t>
  </si>
  <si>
    <t>C0078</t>
  </si>
  <si>
    <t>C0079</t>
  </si>
  <si>
    <t>C0080</t>
  </si>
  <si>
    <t>C0081</t>
  </si>
  <si>
    <t>C0082</t>
  </si>
  <si>
    <t>C0083</t>
  </si>
  <si>
    <t>C0084</t>
  </si>
  <si>
    <t>C0085</t>
  </si>
  <si>
    <t>C0086</t>
  </si>
  <si>
    <t>C0087</t>
  </si>
  <si>
    <t>C0088</t>
  </si>
  <si>
    <t>C0089</t>
  </si>
  <si>
    <t>C0090</t>
  </si>
  <si>
    <t>C0091</t>
  </si>
  <si>
    <t>C0092</t>
  </si>
  <si>
    <t>C0093</t>
  </si>
  <si>
    <t>C0094</t>
  </si>
  <si>
    <t>C0095</t>
  </si>
  <si>
    <t>C0096</t>
  </si>
  <si>
    <t>C0097</t>
  </si>
  <si>
    <t>C0098</t>
  </si>
  <si>
    <t>C0099</t>
  </si>
  <si>
    <t>C0100</t>
  </si>
  <si>
    <t>C0101</t>
  </si>
  <si>
    <t>C0324</t>
  </si>
  <si>
    <t>C0331</t>
  </si>
  <si>
    <t>C0332</t>
  </si>
  <si>
    <t>C0346</t>
  </si>
  <si>
    <t>Company/person</t>
  </si>
  <si>
    <t>HJ Paintin Ltd</t>
  </si>
  <si>
    <t>R J Pepper &amp; Son Ltd</t>
  </si>
  <si>
    <t>C E Fuller &amp; Co</t>
  </si>
  <si>
    <t>D Robinson Funeral Directors</t>
  </si>
  <si>
    <t>W H Shephard Ltd</t>
  </si>
  <si>
    <t>J Edwards Independent Funeral</t>
  </si>
  <si>
    <t>Brown Fenn &amp; Parker</t>
  </si>
  <si>
    <t>Martin &amp; Sons</t>
  </si>
  <si>
    <t>Palmer H &amp; A.W</t>
  </si>
  <si>
    <t>W A Deacon Funeral Services</t>
  </si>
  <si>
    <t>Geo. Paskell Funeral Services</t>
  </si>
  <si>
    <t>J J Smith Funeral Directors</t>
  </si>
  <si>
    <t>Southgate &amp; Roberts</t>
  </si>
  <si>
    <t>G M Taylor Independent Funeral</t>
  </si>
  <si>
    <t>David Button</t>
  </si>
  <si>
    <t>E B Button &amp; Sons Ltd</t>
  </si>
  <si>
    <t>Thirkettles Funeral Services</t>
  </si>
  <si>
    <t>Moore Bros</t>
  </si>
  <si>
    <t>Andrew Bingham Funeral Serv</t>
  </si>
  <si>
    <t>Fishers (Southwold) Ltd</t>
  </si>
  <si>
    <t>Woolnoughs Funeral Services</t>
  </si>
  <si>
    <t>Thetford &amp; District</t>
  </si>
  <si>
    <t>G R Peachey &amp; Son</t>
  </si>
  <si>
    <t>A E Thurlow &amp; Son</t>
  </si>
  <si>
    <t>Armstrongs Independent Funeral</t>
  </si>
  <si>
    <t>F Clutterham &amp; Son</t>
  </si>
  <si>
    <t>Kingsbury &amp; Saunders</t>
  </si>
  <si>
    <t>ST Sutton Funeral Directors</t>
  </si>
  <si>
    <t>Arthur Jary &amp; Sons</t>
  </si>
  <si>
    <t>Cossey Funeral Services</t>
  </si>
  <si>
    <t>B F Mulley &amp; Son</t>
  </si>
  <si>
    <t>F P Guiver &amp; Sons</t>
  </si>
  <si>
    <t>T H Sanders</t>
  </si>
  <si>
    <t>J W Tate &amp; Son</t>
  </si>
  <si>
    <t>James Crook Funeral Directors</t>
  </si>
  <si>
    <t>F W Chitty &amp; Co</t>
  </si>
  <si>
    <t>Email</t>
  </si>
  <si>
    <t>cambridge@letsco-operate.com</t>
  </si>
  <si>
    <t>jenny.cullup@hjpaintin.co.uk</t>
  </si>
  <si>
    <t>mandypepper@waitrose.com</t>
  </si>
  <si>
    <t>arrangements@c-e-fuller.co.uk</t>
  </si>
  <si>
    <t>haverhill@letsco-operate.com</t>
  </si>
  <si>
    <t>nicki@peasgoodandskeates.co.uk</t>
  </si>
  <si>
    <t>philip.clegg@drobinson.co.uk</t>
  </si>
  <si>
    <t>info@jedwardsfunerals.co.uk</t>
  </si>
  <si>
    <t>centralangliaadmin@dignityuk.co.uk</t>
  </si>
  <si>
    <t>nitapalmer@btinternet.com</t>
  </si>
  <si>
    <t>wadeaconfunerals@gmail.com</t>
  </si>
  <si>
    <t>paskell@hunnaball.co.uk</t>
  </si>
  <si>
    <t>maxinecarpenter@hunnaball.co.uk</t>
  </si>
  <si>
    <t>hayley@johnjsmith.net</t>
  </si>
  <si>
    <t>southgate.roberts@gmail.com</t>
  </si>
  <si>
    <t>ipswich@hunnaball.co.uk</t>
  </si>
  <si>
    <t>ipswich@coop.co.uk</t>
  </si>
  <si>
    <t>enquiry@davidbuttonfuneraldirectors.co.uk</t>
  </si>
  <si>
    <t>Kate@ebbutton.co.uk</t>
  </si>
  <si>
    <t>mel.booty@btinternet.com</t>
  </si>
  <si>
    <t>i773moore@btinternet.com</t>
  </si>
  <si>
    <t>stowmarket@coop.co.uk</t>
  </si>
  <si>
    <t>fulcherstowmarket.funeralservice@dignityuk.co.uk</t>
  </si>
  <si>
    <t>heidi@andrewbingham.co.uk</t>
  </si>
  <si>
    <t>tb.fs@virgin.net</t>
  </si>
  <si>
    <t>9032@fairwayspartnership.co.uk</t>
  </si>
  <si>
    <t>9028@fairwayspartnership.co.uk</t>
  </si>
  <si>
    <t>mandy@susanwhymark.co.uk</t>
  </si>
  <si>
    <t>thetford.funeralcare@coop.co.uk</t>
  </si>
  <si>
    <t>grpeachey@gmail.com</t>
  </si>
  <si>
    <t>office@funeralhelp.co.uk</t>
  </si>
  <si>
    <t>springroad@hunnaball.co.uk</t>
  </si>
  <si>
    <t>mday@eastofengland.coop</t>
  </si>
  <si>
    <t>sutton@nnbusiness.co.uk</t>
  </si>
  <si>
    <t>lowestoft.funeral@centralengland.coop</t>
  </si>
  <si>
    <t>lowestoft@arthurjary.co.uk</t>
  </si>
  <si>
    <t>cossey.beccles@fairwayspartnership.co.uk</t>
  </si>
  <si>
    <t>funerals@bfmulleyson.com</t>
  </si>
  <si>
    <t>info@guiver.co.uk</t>
  </si>
  <si>
    <t>sanders.barns@dignityfunerals.co.uk</t>
  </si>
  <si>
    <t>j.tate-rochford@dignityuk.co.uk</t>
  </si>
  <si>
    <t>jamescrook.willesden@dignityfunerals.co.uk</t>
  </si>
  <si>
    <t>chitty.walton@dignity.co.uk</t>
  </si>
  <si>
    <t>Phone</t>
  </si>
  <si>
    <t>01223 357046</t>
  </si>
  <si>
    <t>01223 891226</t>
  </si>
  <si>
    <t>01954 251919</t>
  </si>
  <si>
    <t>01223 415255</t>
  </si>
  <si>
    <t>01353 720439</t>
  </si>
  <si>
    <t>01638 662480</t>
  </si>
  <si>
    <t>01440 712365</t>
  </si>
  <si>
    <t>01440 840140</t>
  </si>
  <si>
    <t>01279 655477</t>
  </si>
  <si>
    <t>01206 572305</t>
  </si>
  <si>
    <t>01206 793492</t>
  </si>
  <si>
    <t>01787 310148</t>
  </si>
  <si>
    <t>01787 370909</t>
  </si>
  <si>
    <t>01787 313303</t>
  </si>
  <si>
    <t>01787 372736</t>
  </si>
  <si>
    <t>01787 277418</t>
  </si>
  <si>
    <t>01787 373797</t>
  </si>
  <si>
    <t>01787 248282</t>
  </si>
  <si>
    <t>01206 391855</t>
  </si>
  <si>
    <t>01206 396709</t>
  </si>
  <si>
    <t>01206 760049</t>
  </si>
  <si>
    <t>01206 761800</t>
  </si>
  <si>
    <t>01206 868585</t>
  </si>
  <si>
    <t>01473 805525</t>
  </si>
  <si>
    <t>01473 748808</t>
  </si>
  <si>
    <t>01473 232837</t>
  </si>
  <si>
    <t>01473 214090</t>
  </si>
  <si>
    <t>01473 747422</t>
  </si>
  <si>
    <t>01473 806131</t>
  </si>
  <si>
    <t>01394 671999</t>
  </si>
  <si>
    <t>01394 583010</t>
  </si>
  <si>
    <t>01394 671671</t>
  </si>
  <si>
    <t>01394 670100</t>
  </si>
  <si>
    <t>01394 200793</t>
  </si>
  <si>
    <t>01394 385456</t>
  </si>
  <si>
    <t>01394 382160</t>
  </si>
  <si>
    <t>01986 798753</t>
  </si>
  <si>
    <t>01728 723448</t>
  </si>
  <si>
    <t>01449 615860</t>
  </si>
  <si>
    <t>01449 612765</t>
  </si>
  <si>
    <t>01449 771666</t>
  </si>
  <si>
    <t>01728 860269</t>
  </si>
  <si>
    <t>01728 830670</t>
  </si>
  <si>
    <t>01728 603108</t>
  </si>
  <si>
    <t>01502 724008</t>
  </si>
  <si>
    <t>01986 875588</t>
  </si>
  <si>
    <t>01986 872204</t>
  </si>
  <si>
    <t>01473 602414</t>
  </si>
  <si>
    <t>01473 351800</t>
  </si>
  <si>
    <t>01379 851253</t>
  </si>
  <si>
    <t>01379 642321</t>
  </si>
  <si>
    <t>01379 640810</t>
  </si>
  <si>
    <t>01379 871168</t>
  </si>
  <si>
    <t>01842 761333</t>
  </si>
  <si>
    <t>01842 764145</t>
  </si>
  <si>
    <t>01842 752197</t>
  </si>
  <si>
    <t>01842 810534</t>
  </si>
  <si>
    <t>01638 713201</t>
  </si>
  <si>
    <t>01473 860040</t>
  </si>
  <si>
    <t>01473 271674</t>
  </si>
  <si>
    <t>01473 728445</t>
  </si>
  <si>
    <t>01359 230227</t>
  </si>
  <si>
    <t>01284 846502</t>
  </si>
  <si>
    <t>01284 754049</t>
  </si>
  <si>
    <t>01284 749187</t>
  </si>
  <si>
    <t>01284 723889</t>
  </si>
  <si>
    <t>01284 754349</t>
  </si>
  <si>
    <t>01284 769200</t>
  </si>
  <si>
    <t>01284 753424</t>
  </si>
  <si>
    <t>01284 754017</t>
  </si>
  <si>
    <t>01473 257242</t>
  </si>
  <si>
    <t>01473 342405</t>
  </si>
  <si>
    <t>01473 272711</t>
  </si>
  <si>
    <t>01473 717464</t>
  </si>
  <si>
    <t>01473 860030</t>
  </si>
  <si>
    <t>01473 823117</t>
  </si>
  <si>
    <t>01473 824440</t>
  </si>
  <si>
    <t>01692 580213</t>
  </si>
  <si>
    <t>01953 879189</t>
  </si>
  <si>
    <t>01953 452538</t>
  </si>
  <si>
    <t>01328 710301</t>
  </si>
  <si>
    <t>01502 583637</t>
  </si>
  <si>
    <t>01502 581506</t>
  </si>
  <si>
    <t>01502 511580</t>
  </si>
  <si>
    <t>01502 573632</t>
  </si>
  <si>
    <t>01502 717265</t>
  </si>
  <si>
    <t>01502 714445</t>
  </si>
  <si>
    <t>01986 892790</t>
  </si>
  <si>
    <t>01708 220330</t>
  </si>
  <si>
    <t>01702 467426</t>
  </si>
  <si>
    <t>020 8876 5255</t>
  </si>
  <si>
    <t>01702 544396</t>
  </si>
  <si>
    <t>01953 603138</t>
  </si>
  <si>
    <t>020 8459 4363</t>
  </si>
  <si>
    <t>01932 254255</t>
  </si>
  <si>
    <t>C0350</t>
  </si>
  <si>
    <t>FD Code</t>
  </si>
  <si>
    <t>PCC Code</t>
  </si>
  <si>
    <t>Parish</t>
  </si>
  <si>
    <t>Diocese to pay</t>
  </si>
  <si>
    <t>Retained by DBF</t>
  </si>
  <si>
    <t>Cemetery *</t>
  </si>
  <si>
    <t>Benefice Name</t>
  </si>
  <si>
    <t>Bramford with Little Blakenham, Baylham &amp; Nettlestead</t>
  </si>
  <si>
    <t>The Benefice of Claydon</t>
  </si>
  <si>
    <t>The Benefice of North Bosmere</t>
  </si>
  <si>
    <t>Needham Market with Badley</t>
  </si>
  <si>
    <t>South Bosmere Eight</t>
  </si>
  <si>
    <t>Haverhill with Withersfield</t>
  </si>
  <si>
    <t>Stourhead Benefice</t>
  </si>
  <si>
    <t>The Benefice of Bansfield</t>
  </si>
  <si>
    <t>The Benefice of Suffolk Heights</t>
  </si>
  <si>
    <t>The Benefice of the Stour Valley</t>
  </si>
  <si>
    <t>Bildeston with Wattisham and Lindsey, Whatfield with Semer, Nedging &amp; Naughton</t>
  </si>
  <si>
    <t>Elmsett with Aldham, Hintlesham, Chattisham and Kersey</t>
  </si>
  <si>
    <t>Hadleigh, Layham and Shelley</t>
  </si>
  <si>
    <t>Higham, Holton St Mary, Raydon and Stratford St Mary</t>
  </si>
  <si>
    <t>Stoke-by-Nayland with Leavenheath and Polstead combined with Nayland with Wissington</t>
  </si>
  <si>
    <t>The Benefice of Badwell and Walsham</t>
  </si>
  <si>
    <t>Blackbourne Team</t>
  </si>
  <si>
    <t>The Benefice of Pakenham with Norton, Tostock, Great Ashfield, Hunston and Stowlangtoft</t>
  </si>
  <si>
    <t>The Benefice of Stanton</t>
  </si>
  <si>
    <t>Bradfield St Clare, Bradfield St George with Little Whelnetham, Cockfield, Felsham and Gedding</t>
  </si>
  <si>
    <t>Elmswell</t>
  </si>
  <si>
    <t>Lavenham with Preston</t>
  </si>
  <si>
    <t>Monks Eleigh with Chelsworth &amp; Brent Eleigh with Milden and Kettlebaston</t>
  </si>
  <si>
    <t>Rattlesden with Thorpe Morieux, Brettenham and Hitcham</t>
  </si>
  <si>
    <t>Rougham, Beyton with Hessett &amp; Rushbrooke</t>
  </si>
  <si>
    <t>The Saint Edmund Way Benefice</t>
  </si>
  <si>
    <t>Woolpit with Drinkstone</t>
  </si>
  <si>
    <t>Brandon</t>
  </si>
  <si>
    <t>Santon Downham with Elveden and Lakenheath</t>
  </si>
  <si>
    <t>Exning St Martin with Landwade</t>
  </si>
  <si>
    <t>Newmarket All Saints</t>
  </si>
  <si>
    <t>Newmarket St Mary with Exning St Agnes</t>
  </si>
  <si>
    <t>Bacton with Wyverstone, Cotton and Old Newton, and Wickham Skeith</t>
  </si>
  <si>
    <t>Great Finborough with Onehouse, Harleston, Buxhall &amp; Shelland</t>
  </si>
  <si>
    <t>Haughley with Wetherden and Stowupland</t>
  </si>
  <si>
    <t>Mendlesham</t>
  </si>
  <si>
    <t>Stowmarket</t>
  </si>
  <si>
    <t>Acton with Gt Waldingfield</t>
  </si>
  <si>
    <t>Bures with Assington and Little Cornard</t>
  </si>
  <si>
    <t>Glem Valley United Benefice</t>
  </si>
  <si>
    <t>Great Cornard</t>
  </si>
  <si>
    <t>Sudbury All Saints with Ballingdon &amp; Brundon</t>
  </si>
  <si>
    <t>Sudbury St Gregory w St Peter and Chilton</t>
  </si>
  <si>
    <t>The Benefice of Chadbrook</t>
  </si>
  <si>
    <t>Bury St Edmunds Christ Church [LEP]</t>
  </si>
  <si>
    <t>Bury St Edmunds St Mary with St Peter District Church</t>
  </si>
  <si>
    <t>Great Barton and Thurston</t>
  </si>
  <si>
    <t>Horringer</t>
  </si>
  <si>
    <t>The Benefice of Barrow</t>
  </si>
  <si>
    <t>Felixstowe St John the Baptist with St Edmund</t>
  </si>
  <si>
    <t>Felixstowe St Peter &amp; St Paul with St Andrew &amp; St Nicholas</t>
  </si>
  <si>
    <t>Kesgrave</t>
  </si>
  <si>
    <t>Martlesham with Brightwell</t>
  </si>
  <si>
    <t>Felixstowe Christchurch</t>
  </si>
  <si>
    <t>Walton and Trimley</t>
  </si>
  <si>
    <t>The Colneys Rural Benefice</t>
  </si>
  <si>
    <t>Eye</t>
  </si>
  <si>
    <t>North Hartismere</t>
  </si>
  <si>
    <t>Redgrave cum Botesdale with Rickinghall</t>
  </si>
  <si>
    <t>South Hartismere</t>
  </si>
  <si>
    <t>The Benefice of Athelington, Denham, Horham, Hoxne, Redlingfield, Syleham &amp; Wingfield</t>
  </si>
  <si>
    <t>The Benefice of Four Rivers</t>
  </si>
  <si>
    <t>The Benefice of Sancroft</t>
  </si>
  <si>
    <t>Ipswich All Hallows</t>
  </si>
  <si>
    <t>Ipswich St Augustine of Hippo</t>
  </si>
  <si>
    <t>Ipswich St Bartholomew</t>
  </si>
  <si>
    <t>Ipswich St Helen, Holy Trinity, &amp; St Clement with St Luke</t>
  </si>
  <si>
    <t>Ipswich St Margaret</t>
  </si>
  <si>
    <t>Ipswich St Mary le Tower</t>
  </si>
  <si>
    <t>Ipswich St Mary-at-the-Elms</t>
  </si>
  <si>
    <t>Ipswich St Matthew with Triangle and All Saints</t>
  </si>
  <si>
    <t>Ipswich St Thomas</t>
  </si>
  <si>
    <t>Rushmere St Andrew</t>
  </si>
  <si>
    <t>Westerfield &amp; Tuddenham St Martin with Witnesham</t>
  </si>
  <si>
    <t>Whitton with Thurleston &amp; Akenham</t>
  </si>
  <si>
    <t>Benefice of Orebeck</t>
  </si>
  <si>
    <t>Framlingham with Saxtead</t>
  </si>
  <si>
    <t>The Benefice of Debenham and Helmingham</t>
  </si>
  <si>
    <t>The Benefice of Mid Loes</t>
  </si>
  <si>
    <t>Upper Alde</t>
  </si>
  <si>
    <t>Wickham Market with Pettistree</t>
  </si>
  <si>
    <t>Capel St Mary with Little Wenham &amp; Great Wenham</t>
  </si>
  <si>
    <t>East Bergholt and Brantham</t>
  </si>
  <si>
    <t>The North Samford Benefice</t>
  </si>
  <si>
    <t>The Shoreline Benefice</t>
  </si>
  <si>
    <t>The Two Rivers Benefice</t>
  </si>
  <si>
    <t>Alde River Benefice</t>
  </si>
  <si>
    <t>Aldeburgh with Hazlewood and Whinlands</t>
  </si>
  <si>
    <t>Leiston with Sizewell</t>
  </si>
  <si>
    <t>Saxmundham with Kelsale-cum-Carlton</t>
  </si>
  <si>
    <t>The Yoxmere Benefice</t>
  </si>
  <si>
    <t>Blyth Valley Team</t>
  </si>
  <si>
    <t>Bungay</t>
  </si>
  <si>
    <t>Heveningham with Ubbeston, Huntingfield &amp; Cookley</t>
  </si>
  <si>
    <t>Hundred River and Wainford</t>
  </si>
  <si>
    <t>The Saints</t>
  </si>
  <si>
    <t>The Benefice of Sole Bay</t>
  </si>
  <si>
    <t>The Benefice of Wrentham, Covehithe with Benacre, Henstead with Huiver and Frostenden</t>
  </si>
  <si>
    <t>Melton and Ufford</t>
  </si>
  <si>
    <t>The Benefice of Carlford</t>
  </si>
  <si>
    <t>Wilford Peninsula</t>
  </si>
  <si>
    <t>Woodbridge St John and Bredfield</t>
  </si>
  <si>
    <t>Woodbridge St Mary the Virgin</t>
  </si>
  <si>
    <t>Baylham</t>
  </si>
  <si>
    <t>Bramford</t>
  </si>
  <si>
    <t>Little Blakenham</t>
  </si>
  <si>
    <t>Nettlestead</t>
  </si>
  <si>
    <t>Claydon &amp; Barham</t>
  </si>
  <si>
    <t>Great Blakenham</t>
  </si>
  <si>
    <t>Henley</t>
  </si>
  <si>
    <t>Coddenham</t>
  </si>
  <si>
    <t>Creeting St Mary</t>
  </si>
  <si>
    <t>Creeting St Peter</t>
  </si>
  <si>
    <t>Crowfield</t>
  </si>
  <si>
    <t>Earl Stonham with Stonham Parva</t>
  </si>
  <si>
    <t>Gosbeck</t>
  </si>
  <si>
    <t>Hemingstone</t>
  </si>
  <si>
    <t>Stonham Aspal and Mickfield</t>
  </si>
  <si>
    <t>Barking with Darmsden</t>
  </si>
  <si>
    <t>Battisford</t>
  </si>
  <si>
    <t>Flowton</t>
  </si>
  <si>
    <t>Great Bricett</t>
  </si>
  <si>
    <t>Offton</t>
  </si>
  <si>
    <t>Ringshall</t>
  </si>
  <si>
    <t>Somersham</t>
  </si>
  <si>
    <t>Willisham</t>
  </si>
  <si>
    <t>Haverhill</t>
  </si>
  <si>
    <t>Withersfield</t>
  </si>
  <si>
    <t>Barnardiston</t>
  </si>
  <si>
    <t>Great Bradley</t>
  </si>
  <si>
    <t>Great Thurlow</t>
  </si>
  <si>
    <t>Great Wratting</t>
  </si>
  <si>
    <t>Kedington</t>
  </si>
  <si>
    <t>Little Bradley</t>
  </si>
  <si>
    <t>Little Thurlow</t>
  </si>
  <si>
    <t>Little Wratting</t>
  </si>
  <si>
    <t>Cowlinge</t>
  </si>
  <si>
    <t>Denston</t>
  </si>
  <si>
    <t>Lidgate</t>
  </si>
  <si>
    <t>Ousden</t>
  </si>
  <si>
    <t>Stansfield</t>
  </si>
  <si>
    <t>Stradishall</t>
  </si>
  <si>
    <t>Wickhambrook</t>
  </si>
  <si>
    <t>Chedburgh</t>
  </si>
  <si>
    <t>Chevington</t>
  </si>
  <si>
    <t>Depden</t>
  </si>
  <si>
    <t>Hargrave</t>
  </si>
  <si>
    <t>Hawkedon</t>
  </si>
  <si>
    <t>Rede</t>
  </si>
  <si>
    <t>Cavendish</t>
  </si>
  <si>
    <t>Clare with Poslingford UP</t>
  </si>
  <si>
    <t>Hundon</t>
  </si>
  <si>
    <t>Stoke by Clare</t>
  </si>
  <si>
    <t>Wixoe</t>
  </si>
  <si>
    <t>Bildeston</t>
  </si>
  <si>
    <t>Lindsey</t>
  </si>
  <si>
    <t>Naughton</t>
  </si>
  <si>
    <t>Nedging</t>
  </si>
  <si>
    <t>Semer</t>
  </si>
  <si>
    <t>Whatfield</t>
  </si>
  <si>
    <t>Aldham</t>
  </si>
  <si>
    <t>Elmsett</t>
  </si>
  <si>
    <t>Hintlesham and Chattisham UP</t>
  </si>
  <si>
    <t>Kersey</t>
  </si>
  <si>
    <t>Hadleigh</t>
  </si>
  <si>
    <t>Layham</t>
  </si>
  <si>
    <t>Shelley</t>
  </si>
  <si>
    <t>Higham</t>
  </si>
  <si>
    <t>Holton St Mary</t>
  </si>
  <si>
    <t>Raydon</t>
  </si>
  <si>
    <t>Stratford St Mary</t>
  </si>
  <si>
    <t>Leavenheath</t>
  </si>
  <si>
    <t>Nayland</t>
  </si>
  <si>
    <t>Polstead</t>
  </si>
  <si>
    <t>Stoke-by-Nayland</t>
  </si>
  <si>
    <t>Wissington</t>
  </si>
  <si>
    <t>Badwell Ash</t>
  </si>
  <si>
    <t>Finningham</t>
  </si>
  <si>
    <t>Langham</t>
  </si>
  <si>
    <t>Walsham-le-Willows</t>
  </si>
  <si>
    <t>Wattisfield</t>
  </si>
  <si>
    <t>Westhorpe</t>
  </si>
  <si>
    <t>Bardwell</t>
  </si>
  <si>
    <t>Barnham</t>
  </si>
  <si>
    <t>Euston</t>
  </si>
  <si>
    <t>Fakenham Magna</t>
  </si>
  <si>
    <t>Honington with Sapiston</t>
  </si>
  <si>
    <t>Ingham with Ampton &amp; Great &amp; Little Livermere</t>
  </si>
  <si>
    <t>Ixworth with Ixworth Thorpe</t>
  </si>
  <si>
    <t>Troston</t>
  </si>
  <si>
    <t>Great Ashfield</t>
  </si>
  <si>
    <t>Hunston</t>
  </si>
  <si>
    <t>Norton</t>
  </si>
  <si>
    <t>Pakenham</t>
  </si>
  <si>
    <t>Stowlangtoft</t>
  </si>
  <si>
    <t>Tostock</t>
  </si>
  <si>
    <t>Barningham</t>
  </si>
  <si>
    <t>Coney Weston</t>
  </si>
  <si>
    <t>Hepworth</t>
  </si>
  <si>
    <t>Hinderclay</t>
  </si>
  <si>
    <t>Hopton</t>
  </si>
  <si>
    <t>Market Weston</t>
  </si>
  <si>
    <t>Stanton</t>
  </si>
  <si>
    <t>Thelnetham</t>
  </si>
  <si>
    <t>Bradfield St Clare</t>
  </si>
  <si>
    <t>Bradfield St George &amp; Lt. Whelnetham UP</t>
  </si>
  <si>
    <t>Cockfield</t>
  </si>
  <si>
    <t>Felsham</t>
  </si>
  <si>
    <t>Gedding</t>
  </si>
  <si>
    <t>Lavenham</t>
  </si>
  <si>
    <t>Preston</t>
  </si>
  <si>
    <t>Brent Eleigh</t>
  </si>
  <si>
    <t>Chelsworth</t>
  </si>
  <si>
    <t>Kettlebaston</t>
  </si>
  <si>
    <t>Milden</t>
  </si>
  <si>
    <t>Monks Eleigh</t>
  </si>
  <si>
    <t>Brettenham</t>
  </si>
  <si>
    <t>Hitcham</t>
  </si>
  <si>
    <t>Rattlesden</t>
  </si>
  <si>
    <t>Thorpe Morieux</t>
  </si>
  <si>
    <t>Beyton</t>
  </si>
  <si>
    <t>Hessett</t>
  </si>
  <si>
    <t>Rougham</t>
  </si>
  <si>
    <t>Rushbrooke</t>
  </si>
  <si>
    <t>Bradfield Combust</t>
  </si>
  <si>
    <t>Great Whelnetham</t>
  </si>
  <si>
    <t>Hawstead</t>
  </si>
  <si>
    <t>Lawshall</t>
  </si>
  <si>
    <t>Nowton</t>
  </si>
  <si>
    <t>Stanningfield</t>
  </si>
  <si>
    <t>Drinkstone</t>
  </si>
  <si>
    <t>Woolpit</t>
  </si>
  <si>
    <t>Brandon with Wangford</t>
  </si>
  <si>
    <t>Elveden</t>
  </si>
  <si>
    <t>Lakenheath</t>
  </si>
  <si>
    <t>Santon Downham</t>
  </si>
  <si>
    <t>Dalham</t>
  </si>
  <si>
    <t>Gazeley</t>
  </si>
  <si>
    <t>Higham Green</t>
  </si>
  <si>
    <t>Kentford</t>
  </si>
  <si>
    <t>Moulton</t>
  </si>
  <si>
    <t>Exning with the Chapel of Landwade</t>
  </si>
  <si>
    <t>Barton Mills</t>
  </si>
  <si>
    <t>Beck Row with Kenny Hill</t>
  </si>
  <si>
    <t>Eriswell</t>
  </si>
  <si>
    <t>Freckenham</t>
  </si>
  <si>
    <t>Herringswell</t>
  </si>
  <si>
    <t>Icklingham</t>
  </si>
  <si>
    <t>Mildenhall</t>
  </si>
  <si>
    <t>Tuddenham with Cavenham, and Red Lodge</t>
  </si>
  <si>
    <t>West Row</t>
  </si>
  <si>
    <t>Worlington</t>
  </si>
  <si>
    <t>Exning</t>
  </si>
  <si>
    <t>Newmarket St Mary</t>
  </si>
  <si>
    <t>Bacton</t>
  </si>
  <si>
    <t>Cotton</t>
  </si>
  <si>
    <t>Old Newton</t>
  </si>
  <si>
    <t>Wickham Skeith</t>
  </si>
  <si>
    <t>Wyverstone</t>
  </si>
  <si>
    <t>Combs</t>
  </si>
  <si>
    <t>Little Finborough</t>
  </si>
  <si>
    <t>Buxhall</t>
  </si>
  <si>
    <t>Great Finborough</t>
  </si>
  <si>
    <t>Harleston</t>
  </si>
  <si>
    <t>Onehouse</t>
  </si>
  <si>
    <t>Shelland</t>
  </si>
  <si>
    <t>Haughley</t>
  </si>
  <si>
    <t>Stowupland</t>
  </si>
  <si>
    <t>Wetherden</t>
  </si>
  <si>
    <t>Acton</t>
  </si>
  <si>
    <t>Great Waldingfield</t>
  </si>
  <si>
    <t>Boxford</t>
  </si>
  <si>
    <t>Edwardstone</t>
  </si>
  <si>
    <t>Groton</t>
  </si>
  <si>
    <t>Little Waldingfield</t>
  </si>
  <si>
    <t>Newton Green</t>
  </si>
  <si>
    <t>Assington</t>
  </si>
  <si>
    <t>Bures</t>
  </si>
  <si>
    <t>Little Cornard</t>
  </si>
  <si>
    <t>Glemsford</t>
  </si>
  <si>
    <t>Hartest with Boxted</t>
  </si>
  <si>
    <t>Somerton</t>
  </si>
  <si>
    <t>Stanstead</t>
  </si>
  <si>
    <t>Sudbury All Saints</t>
  </si>
  <si>
    <t>Sudbury St Gregory</t>
  </si>
  <si>
    <t>Alpheton and Shimplingthorne</t>
  </si>
  <si>
    <t>Long Melford</t>
  </si>
  <si>
    <t>Bury St Edmunds Christ Church</t>
  </si>
  <si>
    <t>Great Barton</t>
  </si>
  <si>
    <t>Thurston</t>
  </si>
  <si>
    <t>Brockley</t>
  </si>
  <si>
    <t>Westley</t>
  </si>
  <si>
    <t>Whepstead</t>
  </si>
  <si>
    <t>Barrow</t>
  </si>
  <si>
    <t>Denham St Mary</t>
  </si>
  <si>
    <t>Great Saxham</t>
  </si>
  <si>
    <t>Little Saxham</t>
  </si>
  <si>
    <t>Risby</t>
  </si>
  <si>
    <t>Bury St Edmunds All Saints</t>
  </si>
  <si>
    <t>Bury St Edmunds St George</t>
  </si>
  <si>
    <t>Bury St Edmunds St John</t>
  </si>
  <si>
    <t>Culford</t>
  </si>
  <si>
    <t>Flempton with Hengrave</t>
  </si>
  <si>
    <t>Fornham All Saints</t>
  </si>
  <si>
    <t>Fornham St Martin</t>
  </si>
  <si>
    <t>Lackford</t>
  </si>
  <si>
    <t>Timworth</t>
  </si>
  <si>
    <t>West Stow &amp; Wordwell</t>
  </si>
  <si>
    <t>Felixstowe St John</t>
  </si>
  <si>
    <t>Felixstowe St Peter St Paul</t>
  </si>
  <si>
    <t>Brightwell</t>
  </si>
  <si>
    <t>Martlesham</t>
  </si>
  <si>
    <t>Trimley</t>
  </si>
  <si>
    <t>Walton</t>
  </si>
  <si>
    <t>Bucklesham &amp; Foxhall</t>
  </si>
  <si>
    <t>Falkenham</t>
  </si>
  <si>
    <t>Kirton</t>
  </si>
  <si>
    <t>Levington</t>
  </si>
  <si>
    <t>Nacton</t>
  </si>
  <si>
    <t>Hemley</t>
  </si>
  <si>
    <t>Newbourne</t>
  </si>
  <si>
    <t>Waldringfield</t>
  </si>
  <si>
    <t>Bedingfield</t>
  </si>
  <si>
    <t>Eye with Braiseworth</t>
  </si>
  <si>
    <t>Occold</t>
  </si>
  <si>
    <t>Burgate</t>
  </si>
  <si>
    <t>Palgrave</t>
  </si>
  <si>
    <t>Stuston</t>
  </si>
  <si>
    <t>Thrandeston</t>
  </si>
  <si>
    <t>Wortham</t>
  </si>
  <si>
    <t>Brome with Oakley</t>
  </si>
  <si>
    <t>Redgrave cum Botesdale with the Rickinghall</t>
  </si>
  <si>
    <t>Gislingham</t>
  </si>
  <si>
    <t>Mellis</t>
  </si>
  <si>
    <t>Stoke Ash with Thwaite</t>
  </si>
  <si>
    <t>Thorndon with Rishangles</t>
  </si>
  <si>
    <t>Thornham Magna</t>
  </si>
  <si>
    <t>Thornham Parva</t>
  </si>
  <si>
    <t>Wetheringsett cum Brockford</t>
  </si>
  <si>
    <t>Yaxley</t>
  </si>
  <si>
    <t>Athelington</t>
  </si>
  <si>
    <t>Denham St John</t>
  </si>
  <si>
    <t>Horham</t>
  </si>
  <si>
    <t>Hoxne</t>
  </si>
  <si>
    <t>Redlingfield</t>
  </si>
  <si>
    <t>Syleham</t>
  </si>
  <si>
    <t>Wingfield</t>
  </si>
  <si>
    <t>Bedfield</t>
  </si>
  <si>
    <t>Brundish</t>
  </si>
  <si>
    <t>Cratfield</t>
  </si>
  <si>
    <t>Laxfield</t>
  </si>
  <si>
    <t>Monk Soham</t>
  </si>
  <si>
    <t>Tannington</t>
  </si>
  <si>
    <t>Wilby</t>
  </si>
  <si>
    <t>Worlingworth with Southolt</t>
  </si>
  <si>
    <t>Fressingfield</t>
  </si>
  <si>
    <t>Mendham</t>
  </si>
  <si>
    <t>Metfield</t>
  </si>
  <si>
    <t>Stradbroke</t>
  </si>
  <si>
    <t>Weybread</t>
  </si>
  <si>
    <t>Withersdale</t>
  </si>
  <si>
    <t>Ipswich St Andrew</t>
  </si>
  <si>
    <t>Ipswich St John</t>
  </si>
  <si>
    <t>Ipswich St Augustine</t>
  </si>
  <si>
    <t>Ipswich Holy Trinity</t>
  </si>
  <si>
    <t>Ipswich St Clements</t>
  </si>
  <si>
    <t>Ipswich St Helen</t>
  </si>
  <si>
    <t>Ipswich St Mary Le Tower</t>
  </si>
  <si>
    <t>Ipswich St Mary at the Elms</t>
  </si>
  <si>
    <t>Ipswich St Matthew</t>
  </si>
  <si>
    <t>Ipswich SWITM</t>
  </si>
  <si>
    <t>Tuddenham St Martin</t>
  </si>
  <si>
    <t>Westerfield</t>
  </si>
  <si>
    <t>Witnesham</t>
  </si>
  <si>
    <t>Whitton</t>
  </si>
  <si>
    <t>Brandeston</t>
  </si>
  <si>
    <t>Campsea Ashe</t>
  </si>
  <si>
    <t>Easton</t>
  </si>
  <si>
    <t>Hacheston</t>
  </si>
  <si>
    <t>Kettleburgh</t>
  </si>
  <si>
    <t>Marlesford</t>
  </si>
  <si>
    <t>Parham</t>
  </si>
  <si>
    <t>Framlingham</t>
  </si>
  <si>
    <t>Saxtead</t>
  </si>
  <si>
    <t>Aspall</t>
  </si>
  <si>
    <t>Debenham</t>
  </si>
  <si>
    <t>Framsden</t>
  </si>
  <si>
    <t>Helmingham</t>
  </si>
  <si>
    <t>Kenton</t>
  </si>
  <si>
    <t>Pettaugh</t>
  </si>
  <si>
    <t>Winston</t>
  </si>
  <si>
    <t>Ashfield cum Thorpe</t>
  </si>
  <si>
    <t>Charsfield with Debach</t>
  </si>
  <si>
    <t>Cretingham</t>
  </si>
  <si>
    <t>Dallinghoo</t>
  </si>
  <si>
    <t>Earl Soham</t>
  </si>
  <si>
    <t>Hoo</t>
  </si>
  <si>
    <t>Letheringham</t>
  </si>
  <si>
    <t>Monewden</t>
  </si>
  <si>
    <t>Badingham</t>
  </si>
  <si>
    <t>Bruisyard</t>
  </si>
  <si>
    <t>Cransford</t>
  </si>
  <si>
    <t>Dennington</t>
  </si>
  <si>
    <t>Rendham</t>
  </si>
  <si>
    <t>Sweffling</t>
  </si>
  <si>
    <t>Pettistree</t>
  </si>
  <si>
    <t>Wickham Market</t>
  </si>
  <si>
    <t>Capel St Mary with Lt. Wenham</t>
  </si>
  <si>
    <t>Great Wenham</t>
  </si>
  <si>
    <t>Brantham</t>
  </si>
  <si>
    <t>East Bergholt</t>
  </si>
  <si>
    <t>Belstead</t>
  </si>
  <si>
    <t>Bentley</t>
  </si>
  <si>
    <t>Burstall</t>
  </si>
  <si>
    <t>Copdock with Washbrook</t>
  </si>
  <si>
    <t>Sproughton</t>
  </si>
  <si>
    <t>Tattingstone</t>
  </si>
  <si>
    <t>Chelmondiston</t>
  </si>
  <si>
    <t>Erwarton</t>
  </si>
  <si>
    <t>Harkstead</t>
  </si>
  <si>
    <t>Shotley</t>
  </si>
  <si>
    <t>Freston</t>
  </si>
  <si>
    <t>Holbrook</t>
  </si>
  <si>
    <t>Stutton</t>
  </si>
  <si>
    <t>Wherstead</t>
  </si>
  <si>
    <t>Woolverstone</t>
  </si>
  <si>
    <t>Benhall</t>
  </si>
  <si>
    <t>Blaxhall</t>
  </si>
  <si>
    <t>Farnham &amp; Stratford St Andrew</t>
  </si>
  <si>
    <t>Great Glemham</t>
  </si>
  <si>
    <t>Little Glemham</t>
  </si>
  <si>
    <t>Snape</t>
  </si>
  <si>
    <t>Sternfield</t>
  </si>
  <si>
    <t>Aldeburgh</t>
  </si>
  <si>
    <t>Aldringham with Thorpe</t>
  </si>
  <si>
    <t>Friston</t>
  </si>
  <si>
    <t>Knodishall</t>
  </si>
  <si>
    <t>Leiston</t>
  </si>
  <si>
    <t>Saxmundham</t>
  </si>
  <si>
    <t>Kelsale cum Carlton</t>
  </si>
  <si>
    <t>Darsham</t>
  </si>
  <si>
    <t>Dunwich</t>
  </si>
  <si>
    <t>Middleton cum Fordley</t>
  </si>
  <si>
    <t>Peasenhall</t>
  </si>
  <si>
    <t>Sibton</t>
  </si>
  <si>
    <t>Theberton with Eastbridge</t>
  </si>
  <si>
    <t>Westleton</t>
  </si>
  <si>
    <t>Yoxford</t>
  </si>
  <si>
    <t>Blyford</t>
  </si>
  <si>
    <t>Bramfield</t>
  </si>
  <si>
    <t>Chediston</t>
  </si>
  <si>
    <t>Halesworth</t>
  </si>
  <si>
    <t>Holton St Peter</t>
  </si>
  <si>
    <t>Linstead Parva</t>
  </si>
  <si>
    <t>Spexhall</t>
  </si>
  <si>
    <t>Thorington</t>
  </si>
  <si>
    <t>Walpole</t>
  </si>
  <si>
    <t>Wenhaston</t>
  </si>
  <si>
    <t>Wissett</t>
  </si>
  <si>
    <t>Barsham with Shipmeadow</t>
  </si>
  <si>
    <t>Mettingham</t>
  </si>
  <si>
    <t>Cookley</t>
  </si>
  <si>
    <t>Heveningham with Ubbeston</t>
  </si>
  <si>
    <t>Huntingfield</t>
  </si>
  <si>
    <t>Brampton</t>
  </si>
  <si>
    <t>Ellough &amp; Weston</t>
  </si>
  <si>
    <t>Ilketshall St Andrew</t>
  </si>
  <si>
    <t>Redisham</t>
  </si>
  <si>
    <t>Ringsfield</t>
  </si>
  <si>
    <t>Shadingfield</t>
  </si>
  <si>
    <t>Stoven</t>
  </si>
  <si>
    <t>Westhall</t>
  </si>
  <si>
    <t>Willingham &amp; Sotterley</t>
  </si>
  <si>
    <t>Flixton</t>
  </si>
  <si>
    <t>Homersfield</t>
  </si>
  <si>
    <t>Ilketshall St John</t>
  </si>
  <si>
    <t>Ilketshall St Lawrence</t>
  </si>
  <si>
    <t>Ilketshall St Margaret</t>
  </si>
  <si>
    <t>Rumburgh with All Saints South Elmham &amp; St Nicholas South Elmham</t>
  </si>
  <si>
    <t>St Cross South Elmham</t>
  </si>
  <si>
    <t>St James South Elmham</t>
  </si>
  <si>
    <t>St Margaret South Elmham</t>
  </si>
  <si>
    <t>St Michael South Elmham</t>
  </si>
  <si>
    <t>St Peter South Elmham</t>
  </si>
  <si>
    <t>Beccles</t>
  </si>
  <si>
    <t>Blythburgh</t>
  </si>
  <si>
    <t>Reydon</t>
  </si>
  <si>
    <t>Sotherton</t>
  </si>
  <si>
    <t>South Cove</t>
  </si>
  <si>
    <t>Southwold</t>
  </si>
  <si>
    <t>Uggeshall</t>
  </si>
  <si>
    <t>Walberswick</t>
  </si>
  <si>
    <t>Covehithe with Benacre</t>
  </si>
  <si>
    <t>Frostenden</t>
  </si>
  <si>
    <t>Henstead with Hulver</t>
  </si>
  <si>
    <t>Wrentham</t>
  </si>
  <si>
    <t>Barnby &amp; North Cove</t>
  </si>
  <si>
    <t>Worlingham</t>
  </si>
  <si>
    <t>Culpho</t>
  </si>
  <si>
    <t>Great Bealings</t>
  </si>
  <si>
    <t>Little Bealings</t>
  </si>
  <si>
    <t>Playford</t>
  </si>
  <si>
    <t>Melton</t>
  </si>
  <si>
    <t>Ufford</t>
  </si>
  <si>
    <t>Ashbocking</t>
  </si>
  <si>
    <t>Boulge</t>
  </si>
  <si>
    <t>Burgh</t>
  </si>
  <si>
    <t>Clopton</t>
  </si>
  <si>
    <t>Grundisburgh</t>
  </si>
  <si>
    <t>Hasketon</t>
  </si>
  <si>
    <t>Otley</t>
  </si>
  <si>
    <t>Swilland</t>
  </si>
  <si>
    <t>Alderton</t>
  </si>
  <si>
    <t>Bawdsey</t>
  </si>
  <si>
    <t>Boyton</t>
  </si>
  <si>
    <t>Bromeswell</t>
  </si>
  <si>
    <t>Butley</t>
  </si>
  <si>
    <t>Chillesford</t>
  </si>
  <si>
    <t>Eyke</t>
  </si>
  <si>
    <t>Hollesley</t>
  </si>
  <si>
    <t>Iken</t>
  </si>
  <si>
    <t>Orford</t>
  </si>
  <si>
    <t>Ramsholt</t>
  </si>
  <si>
    <t>Rendlesham St Gregory and St Felix</t>
  </si>
  <si>
    <t>Shottisham</t>
  </si>
  <si>
    <t>Sudbourne</t>
  </si>
  <si>
    <t>Sutton</t>
  </si>
  <si>
    <t>Tunstall</t>
  </si>
  <si>
    <t>Wantisden</t>
  </si>
  <si>
    <t>Bredfield</t>
  </si>
  <si>
    <t>Woodbridge St John</t>
  </si>
  <si>
    <t>Woodbridge St Mary</t>
  </si>
  <si>
    <t>BENEGROUP</t>
  </si>
  <si>
    <t>ActonwGtWaldingfield</t>
  </si>
  <si>
    <t>AldeRiver</t>
  </si>
  <si>
    <t>BlythValley</t>
  </si>
  <si>
    <t>AldeburghwithHazlewood</t>
  </si>
  <si>
    <t>BlackbourneTeam</t>
  </si>
  <si>
    <t>EastBergholtandBrantham</t>
  </si>
  <si>
    <t>FelixstoweChristchurch</t>
  </si>
  <si>
    <t>GreatBartonandThurston</t>
  </si>
  <si>
    <t>GreatCornard</t>
  </si>
  <si>
    <t>BactonwithWyverstoneetc</t>
  </si>
  <si>
    <t>BeneOrebeck</t>
  </si>
  <si>
    <t>HaveWithersfield</t>
  </si>
  <si>
    <t>BildestonwWattishametc</t>
  </si>
  <si>
    <t>BradfieldSClareetc</t>
  </si>
  <si>
    <t>ElmsettwitAldhametc</t>
  </si>
  <si>
    <t>GreatFinbowithetc</t>
  </si>
  <si>
    <t>HundredRiver</t>
  </si>
  <si>
    <t>LeisSizewell</t>
  </si>
  <si>
    <t>MartBrightwell</t>
  </si>
  <si>
    <t>MeltUfford</t>
  </si>
  <si>
    <t>NorthHartismere</t>
  </si>
  <si>
    <t>RattlesdenThorpeetc</t>
  </si>
  <si>
    <t>Redgravecum</t>
  </si>
  <si>
    <t>SouthHartismere</t>
  </si>
  <si>
    <t>StourheadBenefice</t>
  </si>
  <si>
    <t>TheSaints</t>
  </si>
  <si>
    <t>TheShoreline</t>
  </si>
  <si>
    <t>TheYoxmere</t>
  </si>
  <si>
    <t>UpperAlde</t>
  </si>
  <si>
    <t>WaltTrimley</t>
  </si>
  <si>
    <t>WickhamMarket</t>
  </si>
  <si>
    <t>WilfordPeninsula</t>
  </si>
  <si>
    <t>WoolDrinkstone</t>
  </si>
  <si>
    <t>BureswithAssingtonetc</t>
  </si>
  <si>
    <t>BramfordwithLittleBlakenhametc</t>
  </si>
  <si>
    <t>IpswichStMargaret</t>
  </si>
  <si>
    <t>SudburyAllSaintswithetc</t>
  </si>
  <si>
    <t>BSEChristChurch</t>
  </si>
  <si>
    <t>BSEMaryandPeter</t>
  </si>
  <si>
    <t>CapelwLtandGtWenham</t>
  </si>
  <si>
    <t>ExningStMartin</t>
  </si>
  <si>
    <t>GlemValley</t>
  </si>
  <si>
    <t>FelixStJohn</t>
  </si>
  <si>
    <t>FelixStPeterandPaul</t>
  </si>
  <si>
    <t>GtandLtBealingsetc</t>
  </si>
  <si>
    <t>HaughleywithWetherdenetc</t>
  </si>
  <si>
    <t>HevenUbbesHuntandCook</t>
  </si>
  <si>
    <t>HighamHoltonetc</t>
  </si>
  <si>
    <t>IpsAllHallows</t>
  </si>
  <si>
    <t>IpsStAugustine</t>
  </si>
  <si>
    <t>IpsStBart</t>
  </si>
  <si>
    <t>IpswichStHelenetc</t>
  </si>
  <si>
    <t>IpsStMaryleTower</t>
  </si>
  <si>
    <t>IpsStMaryatElms</t>
  </si>
  <si>
    <t>IpsStMattTriangleAS</t>
  </si>
  <si>
    <t>IpsStThomas</t>
  </si>
  <si>
    <t>MonksEleighwChelsworthetc</t>
  </si>
  <si>
    <t>NewmarketStMary</t>
  </si>
  <si>
    <t>SudburyStGregory</t>
  </si>
  <si>
    <t>RoughamBeytonetc</t>
  </si>
  <si>
    <t>Rushmere</t>
  </si>
  <si>
    <t>SantonDownhametc</t>
  </si>
  <si>
    <t>SaxKelsalecumCarlton</t>
  </si>
  <si>
    <t>StokebyNaylandetc</t>
  </si>
  <si>
    <t>AthelingtonDenhametc</t>
  </si>
  <si>
    <t>BadwellandWalsham</t>
  </si>
  <si>
    <t>BarrowBenefice</t>
  </si>
  <si>
    <t>Carlford</t>
  </si>
  <si>
    <t>Chadbrook</t>
  </si>
  <si>
    <t>Claydon</t>
  </si>
  <si>
    <t>DebenhamandHelmingham</t>
  </si>
  <si>
    <t>FourRivers</t>
  </si>
  <si>
    <t>MidLoes</t>
  </si>
  <si>
    <t>NorthBosmere</t>
  </si>
  <si>
    <t>PakenhamwNortonetc</t>
  </si>
  <si>
    <t>Sancroft</t>
  </si>
  <si>
    <t>SoleBay</t>
  </si>
  <si>
    <t>SuffolkHeights</t>
  </si>
  <si>
    <t>StourValley</t>
  </si>
  <si>
    <t>WrenthamCovehitheetc</t>
  </si>
  <si>
    <t>ColneysRuralBene</t>
  </si>
  <si>
    <t>NorthBuryLarkValley</t>
  </si>
  <si>
    <t>NorthSamford</t>
  </si>
  <si>
    <t>StEdmundWay</t>
  </si>
  <si>
    <t>TwoRivers</t>
  </si>
  <si>
    <t>WoodStJohn</t>
  </si>
  <si>
    <t>WoodStMary</t>
  </si>
  <si>
    <t>Ipswich Triangle</t>
  </si>
  <si>
    <t>Ipswich All Saints</t>
  </si>
  <si>
    <t>WTandWBenefice</t>
  </si>
  <si>
    <t>Wangford</t>
  </si>
  <si>
    <t>Supplier Code</t>
  </si>
  <si>
    <t>S0334</t>
  </si>
  <si>
    <t>S0335</t>
  </si>
  <si>
    <t>S0336</t>
  </si>
  <si>
    <t>S0337</t>
  </si>
  <si>
    <t>S0339</t>
  </si>
  <si>
    <t>S0340</t>
  </si>
  <si>
    <t>S0341</t>
  </si>
  <si>
    <t>S0342</t>
  </si>
  <si>
    <t>S0343</t>
  </si>
  <si>
    <t>S0344</t>
  </si>
  <si>
    <t>S0345</t>
  </si>
  <si>
    <t>S0346</t>
  </si>
  <si>
    <t>S0347</t>
  </si>
  <si>
    <t>S0348</t>
  </si>
  <si>
    <t>S0349</t>
  </si>
  <si>
    <t>S0350</t>
  </si>
  <si>
    <t>S0351</t>
  </si>
  <si>
    <t>S0352</t>
  </si>
  <si>
    <t>S0353</t>
  </si>
  <si>
    <t>S0354</t>
  </si>
  <si>
    <t>S0355</t>
  </si>
  <si>
    <t>S0356</t>
  </si>
  <si>
    <t>S0357</t>
  </si>
  <si>
    <t>S0358</t>
  </si>
  <si>
    <t>S0359</t>
  </si>
  <si>
    <t>S0360</t>
  </si>
  <si>
    <t>S0361</t>
  </si>
  <si>
    <t>S0362</t>
  </si>
  <si>
    <t>S0363</t>
  </si>
  <si>
    <t>S0364</t>
  </si>
  <si>
    <t>S0365</t>
  </si>
  <si>
    <t>S0366</t>
  </si>
  <si>
    <t>S0367</t>
  </si>
  <si>
    <t>S0368</t>
  </si>
  <si>
    <t>S0369</t>
  </si>
  <si>
    <t>S0370</t>
  </si>
  <si>
    <t>S0371</t>
  </si>
  <si>
    <t>S0372</t>
  </si>
  <si>
    <t>S0373</t>
  </si>
  <si>
    <t>S0374</t>
  </si>
  <si>
    <t>S0375</t>
  </si>
  <si>
    <t>S0376</t>
  </si>
  <si>
    <t>S0377</t>
  </si>
  <si>
    <t>S0378</t>
  </si>
  <si>
    <t>S0379</t>
  </si>
  <si>
    <t>S0380</t>
  </si>
  <si>
    <t>S0381</t>
  </si>
  <si>
    <t>S0382</t>
  </si>
  <si>
    <t>S0383</t>
  </si>
  <si>
    <t>S0384</t>
  </si>
  <si>
    <t>S0385</t>
  </si>
  <si>
    <t>S0386</t>
  </si>
  <si>
    <t>S0387</t>
  </si>
  <si>
    <t>S0388</t>
  </si>
  <si>
    <t>S0389</t>
  </si>
  <si>
    <t>S0390</t>
  </si>
  <si>
    <t>S0391</t>
  </si>
  <si>
    <t>S0392</t>
  </si>
  <si>
    <t>S0393</t>
  </si>
  <si>
    <t>S0394</t>
  </si>
  <si>
    <t>S0395</t>
  </si>
  <si>
    <t>S0396</t>
  </si>
  <si>
    <t>S0397</t>
  </si>
  <si>
    <t>S0398</t>
  </si>
  <si>
    <t>S0399</t>
  </si>
  <si>
    <t>S0400</t>
  </si>
  <si>
    <t>S0401</t>
  </si>
  <si>
    <t>S0402</t>
  </si>
  <si>
    <t>S0403</t>
  </si>
  <si>
    <t>S0404</t>
  </si>
  <si>
    <t>S0405</t>
  </si>
  <si>
    <t>S0406</t>
  </si>
  <si>
    <t>S0407</t>
  </si>
  <si>
    <t>S0408</t>
  </si>
  <si>
    <t>S0409</t>
  </si>
  <si>
    <t>S0410</t>
  </si>
  <si>
    <t>S0411</t>
  </si>
  <si>
    <t>S0412</t>
  </si>
  <si>
    <t>S0413</t>
  </si>
  <si>
    <t>S0414</t>
  </si>
  <si>
    <t>S0415</t>
  </si>
  <si>
    <t>S0416</t>
  </si>
  <si>
    <t>S0417</t>
  </si>
  <si>
    <t>S0418</t>
  </si>
  <si>
    <t>S0419</t>
  </si>
  <si>
    <t>S0420</t>
  </si>
  <si>
    <t>S0421</t>
  </si>
  <si>
    <t>S0422</t>
  </si>
  <si>
    <t>S0423</t>
  </si>
  <si>
    <t>S0424</t>
  </si>
  <si>
    <t>S0425</t>
  </si>
  <si>
    <t>S0426</t>
  </si>
  <si>
    <t>S0427</t>
  </si>
  <si>
    <t>S0428</t>
  </si>
  <si>
    <t>S0429</t>
  </si>
  <si>
    <t>S0430</t>
  </si>
  <si>
    <t>S0431</t>
  </si>
  <si>
    <t>S0432</t>
  </si>
  <si>
    <t>S0434</t>
  </si>
  <si>
    <t>S0435</t>
  </si>
  <si>
    <t>S0436</t>
  </si>
  <si>
    <t>S0437</t>
  </si>
  <si>
    <t>S0438</t>
  </si>
  <si>
    <t>S0439</t>
  </si>
  <si>
    <t>S0440</t>
  </si>
  <si>
    <t>S0441</t>
  </si>
  <si>
    <t>S0443</t>
  </si>
  <si>
    <t>S0444</t>
  </si>
  <si>
    <t>S0445</t>
  </si>
  <si>
    <t>S0446</t>
  </si>
  <si>
    <t>S0447</t>
  </si>
  <si>
    <t>S0448</t>
  </si>
  <si>
    <t>S0449</t>
  </si>
  <si>
    <t>S0450</t>
  </si>
  <si>
    <t>S0451</t>
  </si>
  <si>
    <t>S0452</t>
  </si>
  <si>
    <t>S0453</t>
  </si>
  <si>
    <t>S0454</t>
  </si>
  <si>
    <t>S0455</t>
  </si>
  <si>
    <t>S0456</t>
  </si>
  <si>
    <t>S0457</t>
  </si>
  <si>
    <t>S0458</t>
  </si>
  <si>
    <t>S0459</t>
  </si>
  <si>
    <t>S0460</t>
  </si>
  <si>
    <t>S0461</t>
  </si>
  <si>
    <t>S0462</t>
  </si>
  <si>
    <t>S0463</t>
  </si>
  <si>
    <t>S0464</t>
  </si>
  <si>
    <t>S0465</t>
  </si>
  <si>
    <t>S0466</t>
  </si>
  <si>
    <t>S0467</t>
  </si>
  <si>
    <t>S0468</t>
  </si>
  <si>
    <t>S0469</t>
  </si>
  <si>
    <t>S0470</t>
  </si>
  <si>
    <t>S0471</t>
  </si>
  <si>
    <t>S0472</t>
  </si>
  <si>
    <t>S0473</t>
  </si>
  <si>
    <t>S0474</t>
  </si>
  <si>
    <t>S0475</t>
  </si>
  <si>
    <t>S0476</t>
  </si>
  <si>
    <t>S0477</t>
  </si>
  <si>
    <t>S0478</t>
  </si>
  <si>
    <t>S0479</t>
  </si>
  <si>
    <t>S0480</t>
  </si>
  <si>
    <t>S0481</t>
  </si>
  <si>
    <t>S0482</t>
  </si>
  <si>
    <t>S0483</t>
  </si>
  <si>
    <t>S0484</t>
  </si>
  <si>
    <t>S0485</t>
  </si>
  <si>
    <t>S0486</t>
  </si>
  <si>
    <t>S0487</t>
  </si>
  <si>
    <t>S0488</t>
  </si>
  <si>
    <t>S0489</t>
  </si>
  <si>
    <t>S0490</t>
  </si>
  <si>
    <t>S0491</t>
  </si>
  <si>
    <t>S0492</t>
  </si>
  <si>
    <t>S0493</t>
  </si>
  <si>
    <t>S0494</t>
  </si>
  <si>
    <t>S0495</t>
  </si>
  <si>
    <t>S0496</t>
  </si>
  <si>
    <t>S0497</t>
  </si>
  <si>
    <t>S0498</t>
  </si>
  <si>
    <t>S0499</t>
  </si>
  <si>
    <t>S0500</t>
  </si>
  <si>
    <t>S0501</t>
  </si>
  <si>
    <t>S0502</t>
  </si>
  <si>
    <t>S0503</t>
  </si>
  <si>
    <t>S0504</t>
  </si>
  <si>
    <t>S0505</t>
  </si>
  <si>
    <t>S0506</t>
  </si>
  <si>
    <t>S0507</t>
  </si>
  <si>
    <t>S0508</t>
  </si>
  <si>
    <t>S0509</t>
  </si>
  <si>
    <t>S0510</t>
  </si>
  <si>
    <t>S0511</t>
  </si>
  <si>
    <t>S0512</t>
  </si>
  <si>
    <t>S0513</t>
  </si>
  <si>
    <t>S0514</t>
  </si>
  <si>
    <t>S0515</t>
  </si>
  <si>
    <t>S0516</t>
  </si>
  <si>
    <t>S0517</t>
  </si>
  <si>
    <t>S0518</t>
  </si>
  <si>
    <t>S0519</t>
  </si>
  <si>
    <t>S0520</t>
  </si>
  <si>
    <t>S0521</t>
  </si>
  <si>
    <t>S0522</t>
  </si>
  <si>
    <t>S0523</t>
  </si>
  <si>
    <t>S0524</t>
  </si>
  <si>
    <t>S0525</t>
  </si>
  <si>
    <t>S0526</t>
  </si>
  <si>
    <t>S0527</t>
  </si>
  <si>
    <t>S0528</t>
  </si>
  <si>
    <t>S0529</t>
  </si>
  <si>
    <t>S0530</t>
  </si>
  <si>
    <t>S0531</t>
  </si>
  <si>
    <t>S0532</t>
  </si>
  <si>
    <t>S0533</t>
  </si>
  <si>
    <t>S0534</t>
  </si>
  <si>
    <t>S0535</t>
  </si>
  <si>
    <t>S0536</t>
  </si>
  <si>
    <t>S0537</t>
  </si>
  <si>
    <t>S0538</t>
  </si>
  <si>
    <t>S0539</t>
  </si>
  <si>
    <t>S0540</t>
  </si>
  <si>
    <t>S0541</t>
  </si>
  <si>
    <t>S0542</t>
  </si>
  <si>
    <t>S0543</t>
  </si>
  <si>
    <t>S0544</t>
  </si>
  <si>
    <t>S0545</t>
  </si>
  <si>
    <t>S0546</t>
  </si>
  <si>
    <t>S0547</t>
  </si>
  <si>
    <t>S0548</t>
  </si>
  <si>
    <t>S0549</t>
  </si>
  <si>
    <t>S0550</t>
  </si>
  <si>
    <t>S0551</t>
  </si>
  <si>
    <t>S0552</t>
  </si>
  <si>
    <t>S0553</t>
  </si>
  <si>
    <t>S0554</t>
  </si>
  <si>
    <t>S0555</t>
  </si>
  <si>
    <t>S0556</t>
  </si>
  <si>
    <t>S0557</t>
  </si>
  <si>
    <t>S0558</t>
  </si>
  <si>
    <t>S0559</t>
  </si>
  <si>
    <t>S0560</t>
  </si>
  <si>
    <t>S0561</t>
  </si>
  <si>
    <t>S0562</t>
  </si>
  <si>
    <t>S0563</t>
  </si>
  <si>
    <t>S0564</t>
  </si>
  <si>
    <t>S0565</t>
  </si>
  <si>
    <t>S0566</t>
  </si>
  <si>
    <t>S0567</t>
  </si>
  <si>
    <t>S0568</t>
  </si>
  <si>
    <t>S0569</t>
  </si>
  <si>
    <t>S0570</t>
  </si>
  <si>
    <t>S0571</t>
  </si>
  <si>
    <t>S0572</t>
  </si>
  <si>
    <t>S0573</t>
  </si>
  <si>
    <t>S0574</t>
  </si>
  <si>
    <t>S0575</t>
  </si>
  <si>
    <t>S0576</t>
  </si>
  <si>
    <t>S0577</t>
  </si>
  <si>
    <t>S0578</t>
  </si>
  <si>
    <t>S0579</t>
  </si>
  <si>
    <t>S0580</t>
  </si>
  <si>
    <t>S0581</t>
  </si>
  <si>
    <t>S0582</t>
  </si>
  <si>
    <t>S0583</t>
  </si>
  <si>
    <t>S0584</t>
  </si>
  <si>
    <t>S0585</t>
  </si>
  <si>
    <t>S0586</t>
  </si>
  <si>
    <t>S0587</t>
  </si>
  <si>
    <t>S0588</t>
  </si>
  <si>
    <t>S0589</t>
  </si>
  <si>
    <t>S0590</t>
  </si>
  <si>
    <t>S0591</t>
  </si>
  <si>
    <t>S0592</t>
  </si>
  <si>
    <t>S0593</t>
  </si>
  <si>
    <t>S0594</t>
  </si>
  <si>
    <t>S0595</t>
  </si>
  <si>
    <t>S0596</t>
  </si>
  <si>
    <t>S0597</t>
  </si>
  <si>
    <t>S0598</t>
  </si>
  <si>
    <t>S0599</t>
  </si>
  <si>
    <t>S0600</t>
  </si>
  <si>
    <t>S0601</t>
  </si>
  <si>
    <t>S0602</t>
  </si>
  <si>
    <t>S0603</t>
  </si>
  <si>
    <t>S0604</t>
  </si>
  <si>
    <t>S0605</t>
  </si>
  <si>
    <t>S0606</t>
  </si>
  <si>
    <t>S0607</t>
  </si>
  <si>
    <t>S0608</t>
  </si>
  <si>
    <t>S0609</t>
  </si>
  <si>
    <t>S0610</t>
  </si>
  <si>
    <t>S0611</t>
  </si>
  <si>
    <t>S0612</t>
  </si>
  <si>
    <t>S0613</t>
  </si>
  <si>
    <t>S0614</t>
  </si>
  <si>
    <t>S0615</t>
  </si>
  <si>
    <t>S0616</t>
  </si>
  <si>
    <t>S0617</t>
  </si>
  <si>
    <t>S0618</t>
  </si>
  <si>
    <t>S0619</t>
  </si>
  <si>
    <t>S0620</t>
  </si>
  <si>
    <t>S0621</t>
  </si>
  <si>
    <t>S0622</t>
  </si>
  <si>
    <t>S0623</t>
  </si>
  <si>
    <t>S0624</t>
  </si>
  <si>
    <t>S0625</t>
  </si>
  <si>
    <t>S0626</t>
  </si>
  <si>
    <t>S0627</t>
  </si>
  <si>
    <t>S0628</t>
  </si>
  <si>
    <t>S0629</t>
  </si>
  <si>
    <t>S0630</t>
  </si>
  <si>
    <t>S0631</t>
  </si>
  <si>
    <t>S0632</t>
  </si>
  <si>
    <t>S0633</t>
  </si>
  <si>
    <t>S0634</t>
  </si>
  <si>
    <t>S0635</t>
  </si>
  <si>
    <t>S0636</t>
  </si>
  <si>
    <t>S0637</t>
  </si>
  <si>
    <t>S0638</t>
  </si>
  <si>
    <t>S0639</t>
  </si>
  <si>
    <t>S0640</t>
  </si>
  <si>
    <t>S0641</t>
  </si>
  <si>
    <t>S0642</t>
  </si>
  <si>
    <t>S0643</t>
  </si>
  <si>
    <t>S0644</t>
  </si>
  <si>
    <t>S0645</t>
  </si>
  <si>
    <t>S0646</t>
  </si>
  <si>
    <t>S0647</t>
  </si>
  <si>
    <t>S0648</t>
  </si>
  <si>
    <t>S0649</t>
  </si>
  <si>
    <t>S0650</t>
  </si>
  <si>
    <t>S0651</t>
  </si>
  <si>
    <t>S0652</t>
  </si>
  <si>
    <t>S0653</t>
  </si>
  <si>
    <t>S0654</t>
  </si>
  <si>
    <t>S0655</t>
  </si>
  <si>
    <t>S0656</t>
  </si>
  <si>
    <t>S0657</t>
  </si>
  <si>
    <t>S0658</t>
  </si>
  <si>
    <t>S0659</t>
  </si>
  <si>
    <t>S0660</t>
  </si>
  <si>
    <t>S0661</t>
  </si>
  <si>
    <t>S0662</t>
  </si>
  <si>
    <t>S0663</t>
  </si>
  <si>
    <t>S0664</t>
  </si>
  <si>
    <t>S0665</t>
  </si>
  <si>
    <t>S0666</t>
  </si>
  <si>
    <t>S0667</t>
  </si>
  <si>
    <t>S0668</t>
  </si>
  <si>
    <t>S0669</t>
  </si>
  <si>
    <t>S0670</t>
  </si>
  <si>
    <t>S0671</t>
  </si>
  <si>
    <t>S0672</t>
  </si>
  <si>
    <t>S0673</t>
  </si>
  <si>
    <t>S0674</t>
  </si>
  <si>
    <t>S0675</t>
  </si>
  <si>
    <t>S0676</t>
  </si>
  <si>
    <t>S0677</t>
  </si>
  <si>
    <t>S0678</t>
  </si>
  <si>
    <t>S0679</t>
  </si>
  <si>
    <t>S0680</t>
  </si>
  <si>
    <t>S0681</t>
  </si>
  <si>
    <t>S0682</t>
  </si>
  <si>
    <t>S0683</t>
  </si>
  <si>
    <t>S0684</t>
  </si>
  <si>
    <t>S0685</t>
  </si>
  <si>
    <t>S0686</t>
  </si>
  <si>
    <t>S0687</t>
  </si>
  <si>
    <t>S0688</t>
  </si>
  <si>
    <t>S0689</t>
  </si>
  <si>
    <t>S0690</t>
  </si>
  <si>
    <t>S0691</t>
  </si>
  <si>
    <t>S0692</t>
  </si>
  <si>
    <t>S0693</t>
  </si>
  <si>
    <t>S0694</t>
  </si>
  <si>
    <t>S0695</t>
  </si>
  <si>
    <t>S0696</t>
  </si>
  <si>
    <t>S0697</t>
  </si>
  <si>
    <t>S0698</t>
  </si>
  <si>
    <t>S0699</t>
  </si>
  <si>
    <t>S0700</t>
  </si>
  <si>
    <t>S0701</t>
  </si>
  <si>
    <t>S0702</t>
  </si>
  <si>
    <t>S0703</t>
  </si>
  <si>
    <t>S0704</t>
  </si>
  <si>
    <t>S0705</t>
  </si>
  <si>
    <t>S0706</t>
  </si>
  <si>
    <t>S0707</t>
  </si>
  <si>
    <t>S0708</t>
  </si>
  <si>
    <t>S0709</t>
  </si>
  <si>
    <t>S0710</t>
  </si>
  <si>
    <t>S0711</t>
  </si>
  <si>
    <t>S0712</t>
  </si>
  <si>
    <t>S0713</t>
  </si>
  <si>
    <t>S0714</t>
  </si>
  <si>
    <t>S0715</t>
  </si>
  <si>
    <t>S0716</t>
  </si>
  <si>
    <t>S0717</t>
  </si>
  <si>
    <t>S0718</t>
  </si>
  <si>
    <t>S0719</t>
  </si>
  <si>
    <t>S0720</t>
  </si>
  <si>
    <t>S0721</t>
  </si>
  <si>
    <t>S0722</t>
  </si>
  <si>
    <t>S0723</t>
  </si>
  <si>
    <t>S0724</t>
  </si>
  <si>
    <t>S0725</t>
  </si>
  <si>
    <t>S0726</t>
  </si>
  <si>
    <t>S0727</t>
  </si>
  <si>
    <t>S0728</t>
  </si>
  <si>
    <t>S0729</t>
  </si>
  <si>
    <t>S0730</t>
  </si>
  <si>
    <t>S0731</t>
  </si>
  <si>
    <t>S0732</t>
  </si>
  <si>
    <t>S0733</t>
  </si>
  <si>
    <t>S0734</t>
  </si>
  <si>
    <t>S0735</t>
  </si>
  <si>
    <t>S0736</t>
  </si>
  <si>
    <t>S0737</t>
  </si>
  <si>
    <t>S0738</t>
  </si>
  <si>
    <t>S0739</t>
  </si>
  <si>
    <t>S0740</t>
  </si>
  <si>
    <t>S0741</t>
  </si>
  <si>
    <t>S0742</t>
  </si>
  <si>
    <t>S0743</t>
  </si>
  <si>
    <t>S0744</t>
  </si>
  <si>
    <t>S0745</t>
  </si>
  <si>
    <t>S0746</t>
  </si>
  <si>
    <t>S0747</t>
  </si>
  <si>
    <t>S0748</t>
  </si>
  <si>
    <t>S0749</t>
  </si>
  <si>
    <t>S0750</t>
  </si>
  <si>
    <t>S0751</t>
  </si>
  <si>
    <t>S0752</t>
  </si>
  <si>
    <t>S0753</t>
  </si>
  <si>
    <t>S0754</t>
  </si>
  <si>
    <t>S0755</t>
  </si>
  <si>
    <t>S0756</t>
  </si>
  <si>
    <t>S0757</t>
  </si>
  <si>
    <t>S0758</t>
  </si>
  <si>
    <t>S0759</t>
  </si>
  <si>
    <t>S0760</t>
  </si>
  <si>
    <t>S0761</t>
  </si>
  <si>
    <t>S0762</t>
  </si>
  <si>
    <t>S0763</t>
  </si>
  <si>
    <t>S0764</t>
  </si>
  <si>
    <t>S0765</t>
  </si>
  <si>
    <t>S0766</t>
  </si>
  <si>
    <t>S0767</t>
  </si>
  <si>
    <t>S0768</t>
  </si>
  <si>
    <t>S0769</t>
  </si>
  <si>
    <t>S0770</t>
  </si>
  <si>
    <t>S0771</t>
  </si>
  <si>
    <t>S0772</t>
  </si>
  <si>
    <t>S0773</t>
  </si>
  <si>
    <t>S0774</t>
  </si>
  <si>
    <t>S0775</t>
  </si>
  <si>
    <t>S0776</t>
  </si>
  <si>
    <t>S0777</t>
  </si>
  <si>
    <t>S0778</t>
  </si>
  <si>
    <t>S0779</t>
  </si>
  <si>
    <t>S0780</t>
  </si>
  <si>
    <t>S0781</t>
  </si>
  <si>
    <t>Bury St Edmunds St Mary and St Peter</t>
  </si>
  <si>
    <t>Total for Funeral Directors</t>
  </si>
  <si>
    <t>St Edmundsbury &amp; Ipswich Board of Finance</t>
  </si>
  <si>
    <t>Alde Sandlings</t>
  </si>
  <si>
    <t>Tony Brown`s Funeral Services</t>
  </si>
  <si>
    <t>Alex Jones Funeral Directors</t>
  </si>
  <si>
    <t>edenbridge@alexjonesfuneraldirectors.co.uk</t>
  </si>
  <si>
    <t>01732 860047</t>
  </si>
  <si>
    <t>C0468</t>
  </si>
  <si>
    <t>Andrew Francis Funeral Service</t>
  </si>
  <si>
    <t>info@afrancisfuneral.co.uk</t>
  </si>
  <si>
    <t>01842 266145</t>
  </si>
  <si>
    <t>C0554</t>
  </si>
  <si>
    <t>Brundish &amp; Son</t>
  </si>
  <si>
    <t>office@brundishandson.co.uk</t>
  </si>
  <si>
    <t>01493 842768</t>
  </si>
  <si>
    <t>C0481</t>
  </si>
  <si>
    <t>Bungay Funeral Care (Cossey)</t>
  </si>
  <si>
    <t>9031@fairwayspartnership.co.uk</t>
  </si>
  <si>
    <t>01986 892178</t>
  </si>
  <si>
    <t>C0391</t>
  </si>
  <si>
    <t>Bury St Edmunds Funeralcare</t>
  </si>
  <si>
    <t>C0405</t>
  </si>
  <si>
    <t>Chapmans &amp; Thornalley Funeral Services</t>
  </si>
  <si>
    <t>swaffham@tfsfuneralservices.co.uk</t>
  </si>
  <si>
    <t>01760 721305</t>
  </si>
  <si>
    <t>C0562</t>
  </si>
  <si>
    <t>Colne Valley Funeral Service</t>
  </si>
  <si>
    <t>accounts@gwinnell.co.uk</t>
  </si>
  <si>
    <t>01787 477500</t>
  </si>
  <si>
    <t>C0515</t>
  </si>
  <si>
    <t>purchaseinvoices@eastofengland.coop</t>
  </si>
  <si>
    <t>bromley@letsco-operate.com</t>
  </si>
  <si>
    <t>020 8460 7788</t>
  </si>
  <si>
    <t>C0356</t>
  </si>
  <si>
    <t>kesgraveff@eastofengland.coop</t>
  </si>
  <si>
    <t>longstrattonff@eastofengland.coop</t>
  </si>
  <si>
    <t>01502 532645</t>
  </si>
  <si>
    <t>C0499</t>
  </si>
  <si>
    <t>tiptreefuneral@eastofengland.coop</t>
  </si>
  <si>
    <t>01621 279999</t>
  </si>
  <si>
    <t>C0487</t>
  </si>
  <si>
    <t>01473 786000</t>
  </si>
  <si>
    <t>C0438</t>
  </si>
  <si>
    <t>newmarket@letsco-operate.com</t>
  </si>
  <si>
    <t>01638 664106</t>
  </si>
  <si>
    <t>Co-op Funeralcare Tonbridge</t>
  </si>
  <si>
    <t>tonbridge@coop.co.uk</t>
  </si>
  <si>
    <t>01732 358547</t>
  </si>
  <si>
    <t>Critoph &amp; Crowe Ltd</t>
  </si>
  <si>
    <t>01502 564285</t>
  </si>
  <si>
    <t>C0550</t>
  </si>
  <si>
    <t>Ely Funeral Directors</t>
  </si>
  <si>
    <t>abbey.ely@dignity.co.uk</t>
  </si>
  <si>
    <t>01353 880555</t>
  </si>
  <si>
    <t>C0403</t>
  </si>
  <si>
    <t>01842 862777</t>
  </si>
  <si>
    <t>C0429</t>
  </si>
  <si>
    <t>lfulcherthetford.funeralservice@dignityuk.co.uk</t>
  </si>
  <si>
    <t>01842 753532</t>
  </si>
  <si>
    <t>C0360</t>
  </si>
  <si>
    <t>enquiries@gmtfunerals.co.uk</t>
  </si>
  <si>
    <t>gordonbarberlowestoft.funeralservice@dignityuk.co.uk</t>
  </si>
  <si>
    <t>01206 391506</t>
  </si>
  <si>
    <t>C0372</t>
  </si>
  <si>
    <t>Harvey Bros Funeral Directors</t>
  </si>
  <si>
    <t>kirbycane.funeral@centralengland.coop</t>
  </si>
  <si>
    <t>01508 518663</t>
  </si>
  <si>
    <t>C0406</t>
  </si>
  <si>
    <t>Harwich &amp; Dovercourt Independent Funeral Services</t>
  </si>
  <si>
    <t>independentfuneralservice@gmail.com</t>
  </si>
  <si>
    <t>C0349</t>
  </si>
  <si>
    <t>Hogben and Partis Funeral Directors</t>
  </si>
  <si>
    <t>paul.goodall@hogbenandpartis.co.uk</t>
  </si>
  <si>
    <t>01795 532319</t>
  </si>
  <si>
    <t>C0525</t>
  </si>
  <si>
    <t>sudbury@hunnaball.co.uk</t>
  </si>
  <si>
    <t>Hyde Chambers Funeral Home Ltd</t>
  </si>
  <si>
    <t>info@rhcfunerals.co.uk</t>
  </si>
  <si>
    <t>C0465</t>
  </si>
  <si>
    <t>Ivan Fisher Independent Funeral Home</t>
  </si>
  <si>
    <t>J H Kenyon Funeral Directors</t>
  </si>
  <si>
    <t>jhkenyon.westminster@dignityuk.co.uk</t>
  </si>
  <si>
    <t>020 7834 4624</t>
  </si>
  <si>
    <t>C0352</t>
  </si>
  <si>
    <t>J K May</t>
  </si>
  <si>
    <t>jkmay@hunnaball.co.uk</t>
  </si>
  <si>
    <t>01206 382235</t>
  </si>
  <si>
    <t>C0551</t>
  </si>
  <si>
    <t>John Brown Funeral Services</t>
  </si>
  <si>
    <t>johnbrownfunerals@tiscali.co.uk</t>
  </si>
  <si>
    <t>01603 419397</t>
  </si>
  <si>
    <t>C0511</t>
  </si>
  <si>
    <t>louise@mark-skinner.org.uk</t>
  </si>
  <si>
    <t>01449 709862</t>
  </si>
  <si>
    <t>01449 709860</t>
  </si>
  <si>
    <t>C0441</t>
  </si>
  <si>
    <t>smyfelixstoweroad.funeralservice@dignityuk.co.uk</t>
  </si>
  <si>
    <t>Neville Funeral Services</t>
  </si>
  <si>
    <t>shefford@nevillefuneralservice.com</t>
  </si>
  <si>
    <t>01462 813258</t>
  </si>
  <si>
    <t>C0485</t>
  </si>
  <si>
    <t>james.brown@peasgoodandskeates.co.uk</t>
  </si>
  <si>
    <t>01799 513513</t>
  </si>
  <si>
    <t>C0418</t>
  </si>
  <si>
    <t>frlptcorbett@fairwayspartnership.co.uk</t>
  </si>
  <si>
    <t>01603 416364</t>
  </si>
  <si>
    <t>C0495</t>
  </si>
  <si>
    <t>R B Copping Funeral Service</t>
  </si>
  <si>
    <t>emma@coppingfunerals.co.uk</t>
  </si>
  <si>
    <t>01508 494434</t>
  </si>
  <si>
    <t>C0510</t>
  </si>
  <si>
    <t>9025@fairwayspartnership.co.uk</t>
  </si>
  <si>
    <t>9026@fairwayspartnership.co.uk</t>
  </si>
  <si>
    <t>01362 699484</t>
  </si>
  <si>
    <t>C0361</t>
  </si>
  <si>
    <t>9029@fairwayspartnership.co.uk</t>
  </si>
  <si>
    <t>01379 853094</t>
  </si>
  <si>
    <t>C0359</t>
  </si>
  <si>
    <t>01953 601103</t>
  </si>
  <si>
    <t>C0444</t>
  </si>
  <si>
    <t>enquiries@southgate-newmarket.co.uk</t>
  </si>
  <si>
    <t>T Pennack &amp; Sons</t>
  </si>
  <si>
    <t>pennackandsons@btconnect.com</t>
  </si>
  <si>
    <t>01245 471157</t>
  </si>
  <si>
    <t>C0500</t>
  </si>
  <si>
    <t>TCS Worldwide Repatriations (T Cribb)</t>
  </si>
  <si>
    <t>kate@tcribb.co.uk</t>
  </si>
  <si>
    <t>020 7476 1855</t>
  </si>
  <si>
    <t>C0543</t>
  </si>
  <si>
    <t>AJ Wakely &amp; Sons</t>
  </si>
  <si>
    <t>01935 479913</t>
  </si>
  <si>
    <t>frank@ajwakely.com</t>
  </si>
  <si>
    <t>C0580</t>
  </si>
  <si>
    <t>Andy Free Independent Family Funeral Director</t>
  </si>
  <si>
    <t>01953 452455</t>
  </si>
  <si>
    <t>attleborough@andyfree.com</t>
  </si>
  <si>
    <t>C0576</t>
  </si>
  <si>
    <t>01502 519550</t>
  </si>
  <si>
    <t>pakefield.funeral@centralengland.coop</t>
  </si>
  <si>
    <t>C0579</t>
  </si>
  <si>
    <t>01473 747999</t>
  </si>
  <si>
    <t>robin@rhcfunerals.co.uk</t>
  </si>
  <si>
    <t>C0036</t>
  </si>
  <si>
    <t>C0076</t>
  </si>
  <si>
    <t>East of England Co-op FS Newmarket CB8 0HT</t>
  </si>
  <si>
    <t>01638 778624</t>
  </si>
  <si>
    <t>svail@eastofengland.coop</t>
  </si>
  <si>
    <t>C0586</t>
  </si>
  <si>
    <t>H D Tribe Ltd</t>
  </si>
  <si>
    <t>01273 452169</t>
  </si>
  <si>
    <t>michelle@hdtribe.co.uk</t>
  </si>
  <si>
    <t>C0587</t>
  </si>
  <si>
    <t>C0590</t>
  </si>
  <si>
    <t>Michael Denney and Sons</t>
  </si>
  <si>
    <t>PWickham@eastofengland.coop</t>
  </si>
  <si>
    <t>C0578</t>
  </si>
  <si>
    <t>Description*</t>
  </si>
  <si>
    <t>Address</t>
  </si>
  <si>
    <t>01394 270340</t>
  </si>
  <si>
    <t>felixstowe@coop.co.uk</t>
  </si>
  <si>
    <t>C0582</t>
  </si>
  <si>
    <t>01277 212825</t>
  </si>
  <si>
    <t>brentwood@letsco-operate.com</t>
  </si>
  <si>
    <t>C0646</t>
  </si>
  <si>
    <t>01493 445550</t>
  </si>
  <si>
    <t>gorleston.funeral@eastofengland.coop</t>
  </si>
  <si>
    <t>C0656</t>
  </si>
  <si>
    <t>E F Free</t>
  </si>
  <si>
    <t>01206 844688</t>
  </si>
  <si>
    <t>ernandmal@gmail.com</t>
  </si>
  <si>
    <t>C0649</t>
  </si>
  <si>
    <t>01603 580250</t>
  </si>
  <si>
    <t>npannell@eastofengland.coop</t>
  </si>
  <si>
    <t>C0681</t>
  </si>
  <si>
    <t>Lodge Brothers</t>
  </si>
  <si>
    <t>01932 355897</t>
  </si>
  <si>
    <t>westbyfleet@lodgebrothers.co.uk</t>
  </si>
  <si>
    <t>C0657</t>
  </si>
  <si>
    <t>Paul J King Funeral Directors-Chelmsford</t>
  </si>
  <si>
    <t>01245 360411</t>
  </si>
  <si>
    <t>C0654</t>
  </si>
  <si>
    <t>Column1</t>
  </si>
  <si>
    <t>C0735</t>
  </si>
  <si>
    <t>C0466</t>
  </si>
  <si>
    <t>C0369</t>
  </si>
  <si>
    <t>C0721</t>
  </si>
  <si>
    <t>C0371</t>
  </si>
  <si>
    <t>C0410</t>
  </si>
  <si>
    <t>C0370</t>
  </si>
  <si>
    <t>C0733</t>
  </si>
  <si>
    <t>C0460</t>
  </si>
  <si>
    <t>AC Crockford &amp; Partners</t>
  </si>
  <si>
    <t>Alec Butcher</t>
  </si>
  <si>
    <t>Chelmsford Star Co-op Funeral Service</t>
  </si>
  <si>
    <t>Colchester Funeralcare</t>
  </si>
  <si>
    <t>Daniel Robinson  Sons</t>
  </si>
  <si>
    <t>Diss Funeral Care</t>
  </si>
  <si>
    <t>East Coast Funerals</t>
  </si>
  <si>
    <t>Fox's Funerals</t>
  </si>
  <si>
    <t>01986 782347</t>
  </si>
  <si>
    <t>01245 351467</t>
  </si>
  <si>
    <t>01206 867430</t>
  </si>
  <si>
    <t>01376 320582</t>
  </si>
  <si>
    <t>01502 217060</t>
  </si>
  <si>
    <t>01953 411221</t>
  </si>
  <si>
    <t>01263 512427</t>
  </si>
  <si>
    <t>01603 760787</t>
  </si>
  <si>
    <t>brenda.crockford1@gmail.com</t>
  </si>
  <si>
    <t>Info@alecbutcher.co.uk</t>
  </si>
  <si>
    <t>Colchesterfuneralcare@coop.co.uk</t>
  </si>
  <si>
    <t>cilla@eastcoastfunerals.com</t>
  </si>
  <si>
    <t>fox's.funeralservice@dignityuk.co.uk</t>
  </si>
  <si>
    <t>chelmsford@pauljking.com</t>
  </si>
  <si>
    <t>9018@fairwayspartnership.co.uk</t>
  </si>
  <si>
    <t>A A Type FD Here</t>
  </si>
  <si>
    <t>TELEPHONE</t>
  </si>
  <si>
    <t>EMAIL</t>
  </si>
  <si>
    <t>NEW</t>
  </si>
  <si>
    <t>Co-op Funeral Care, Felixstowe</t>
  </si>
  <si>
    <t>Easton &amp; Cook Funeral Service</t>
  </si>
  <si>
    <t>Finest Funeral Ltd</t>
  </si>
  <si>
    <t>Ravenswood Funeral Care</t>
  </si>
  <si>
    <t>Stuart Poulton Ltd</t>
  </si>
  <si>
    <t>West &amp; Coe</t>
  </si>
  <si>
    <t>01837 52847</t>
  </si>
  <si>
    <t>01480 301400</t>
  </si>
  <si>
    <t>020 8366 0999</t>
  </si>
  <si>
    <t>01473 724182</t>
  </si>
  <si>
    <t>01992 572607</t>
  </si>
  <si>
    <t>01268 551111</t>
  </si>
  <si>
    <t>okefunerals@psw.coop</t>
  </si>
  <si>
    <t>fwcookfunerals@btconnect.com</t>
  </si>
  <si>
    <t>info@finestfunerals.co.uk</t>
  </si>
  <si>
    <t>ravenswoodFuneralCare@coop.co.uk</t>
  </si>
  <si>
    <t>stuart@poultonfunerals.com</t>
  </si>
  <si>
    <t>oldbluehouse@btconnect.com</t>
  </si>
  <si>
    <t>C0785</t>
  </si>
  <si>
    <t>C0746</t>
  </si>
  <si>
    <t>C0771</t>
  </si>
  <si>
    <t>C0767</t>
  </si>
  <si>
    <t>C0754</t>
  </si>
  <si>
    <t>C0786</t>
  </si>
  <si>
    <t>C0524</t>
  </si>
  <si>
    <t>Hemel Funeral Service</t>
  </si>
  <si>
    <t>Sevenoaks Funeralcare</t>
  </si>
  <si>
    <t>01522 534971</t>
  </si>
  <si>
    <t>01442 270036</t>
  </si>
  <si>
    <t>01732 463385</t>
  </si>
  <si>
    <t>C0812</t>
  </si>
  <si>
    <t>C0814</t>
  </si>
  <si>
    <t>C0815</t>
  </si>
  <si>
    <t>kgerman@lincolnshire.coop</t>
  </si>
  <si>
    <t>hemel.warnersend@dignityfunerals.co.uk</t>
  </si>
  <si>
    <t>sevenoaks@coop.co.uk</t>
  </si>
  <si>
    <t xml:space="preserve">FD Telephone </t>
  </si>
  <si>
    <t>Breckland Funeral Care</t>
  </si>
  <si>
    <t>Co-op FD - Attleborough (NR17 2EH)</t>
  </si>
  <si>
    <t>Co-op FD - Bromley (BR1 1NN)</t>
  </si>
  <si>
    <t>Co-op FD - BSE, Hospital Road (IP33 3JT)</t>
  </si>
  <si>
    <t>Co-op FD - BSE, Kings Road (IP33 3JT)</t>
  </si>
  <si>
    <t>Co-op FD - Cambridge (CB1 1HX)</t>
  </si>
  <si>
    <t>Co-op FD - Colchester (CO1 2DB)</t>
  </si>
  <si>
    <t>Co-op FD - Felixstowe, Hamilton Rd (IP11 7DT)</t>
  </si>
  <si>
    <t>Co-op FD - Hadleigh (IP7 5BW)</t>
  </si>
  <si>
    <t>Co-op FD - Haverhill (CB9 8AA)</t>
  </si>
  <si>
    <t>Co-op FD - Ips, Chantry (IP2 0QG)</t>
  </si>
  <si>
    <t>Co-op FD - Ips, Dales Hall Lane (IP1 4LS)</t>
  </si>
  <si>
    <t>Co-op FD - Ips, Foxhall Road (IP3 8JE)</t>
  </si>
  <si>
    <t>Co-op FD - Ips, Nacton Road (IP3 3JH)</t>
  </si>
  <si>
    <t>Co-op FD - Ips, Norwich Road (IP1 4BP)</t>
  </si>
  <si>
    <t>Co-op FD - Kesgrave (IP5 2NP)</t>
  </si>
  <si>
    <t>Co-op FD - Leiston (IP16 4AB)</t>
  </si>
  <si>
    <t>Co-op FD - Long Stratton (NR15 2XW)</t>
  </si>
  <si>
    <t>Co-op FD - Lowestoft, Oulton Rd (NR32 4QS)</t>
  </si>
  <si>
    <t>Co-op FD - Manningtree (CO11 1AA)</t>
  </si>
  <si>
    <t>Co-op FD - Stalham (NR12 9BB)</t>
  </si>
  <si>
    <t>Co-op FD - Stowmarket (IP14 1AD)</t>
  </si>
  <si>
    <t>Co-op FD - Sudbury (CO10 2XA)</t>
  </si>
  <si>
    <t>Co-op FD - Thetford (IP24 3AW)</t>
  </si>
  <si>
    <t>Co-op FD - Tiptree (CO5 0RA)</t>
  </si>
  <si>
    <t>Co-op FD - Walton (IP11 9BQ)</t>
  </si>
  <si>
    <t>Co-op FD - Wherstead (IP9 2BJ)</t>
  </si>
  <si>
    <t>Co-op FD Pakefield NR33 0JT</t>
  </si>
  <si>
    <t>Co-op FS - Lowestoft, Police Station Rd (NR32 1NY)</t>
  </si>
  <si>
    <t>Co-Op FS - Newmarket (CB8 9AQ)</t>
  </si>
  <si>
    <t>Do not Use</t>
  </si>
  <si>
    <t>Do not use</t>
  </si>
  <si>
    <t>East of England Co-op - Ips, 47 St Helens Street (IP4 2JL)</t>
  </si>
  <si>
    <t>East of England Co-op - Ips, 55 St Helens Street (IP4 2JL)</t>
  </si>
  <si>
    <t>East of England Co-op - Woodbridge, Quay Side (IP12 1BH)</t>
  </si>
  <si>
    <t>Farthing FS - Debenham (IP14 6QA)</t>
  </si>
  <si>
    <t>Farthing FS - Felixstowe, High Road West (IP11 9AL)</t>
  </si>
  <si>
    <t>Farthing FS - Ips, Deben House (IP4 4PW)</t>
  </si>
  <si>
    <t>Hunnaball FD - Ips, Norwich Road (IP1 4BP)</t>
  </si>
  <si>
    <t>Hunnaball FD - Ips, Spring Road (IP4 5NE)</t>
  </si>
  <si>
    <t>Hunnaballs FD - Colchester (CO2 7QT)</t>
  </si>
  <si>
    <t>Hunnaballs FD - Sudbury (CO10 1RE)</t>
  </si>
  <si>
    <t>L Fulcher - BSE St Olaves Precinct (IP32 6SP)</t>
  </si>
  <si>
    <t>L Fulcher - BSE Whiting Street (IP33 1NX)</t>
  </si>
  <si>
    <t>L Fulcher - Stowmarket (IP14 1AD)</t>
  </si>
  <si>
    <t>Mark Skinner FS - Brandon (IP27 0EW)</t>
  </si>
  <si>
    <t>Mark Skinner FS - Thetford (IP24 3DE)</t>
  </si>
  <si>
    <t>Meredith Greengrass - BSE, Hospital Road (IP33 3JT)</t>
  </si>
  <si>
    <t>Meredith Greengrass - Needham Market (IP6 8AS)</t>
  </si>
  <si>
    <t>Meredith Greengrass - Stowmarket, Ipswich Street (IP14 1AH)</t>
  </si>
  <si>
    <t>Meredith Greengrass - Stowmarket, Marriotts Walk (IP14 1AF)</t>
  </si>
  <si>
    <t>Michael Smy - Ips, Bramford Road (IP1 5AU)</t>
  </si>
  <si>
    <t>Michael Smy - Ips, Felixstowe Road (IP3 8EB)</t>
  </si>
  <si>
    <t>Peasgood &amp; Skeates - Cambridge (CB5 8PA)</t>
  </si>
  <si>
    <t>Peasgood &amp; Skeates - Haverhill (CB9 9EF)</t>
  </si>
  <si>
    <t>Peasgood &amp; Skeates Safrron Walden CB10 1EE</t>
  </si>
  <si>
    <t>R Gwinnell &amp; Sons - Hadleigh (IP7 5DY)</t>
  </si>
  <si>
    <t>R Gwinnells &amp; Sons - Ipswich (IP2 8BX)</t>
  </si>
  <si>
    <t>R J Bartram &amp; Sons - Attleborough (NR17 2ES)</t>
  </si>
  <si>
    <t>R J Bartram &amp; Sons - Dareham (NR19 2EW)</t>
  </si>
  <si>
    <t>Rackham FS - Harleston (IP20 2AP)</t>
  </si>
  <si>
    <t>Rackhams FS - Diss (IP22 4BN)</t>
  </si>
  <si>
    <t>Rosedale - Bungay (NR35 1BG)</t>
  </si>
  <si>
    <t>Rosedale - Diss (IP22 4JE)</t>
  </si>
  <si>
    <t>Rosedale - Halesworth (IP19 8BB)</t>
  </si>
  <si>
    <t>Rosedale - Wymondham (NR18 0AD)</t>
  </si>
  <si>
    <t>Rosedales - Beccles (NR34 9TT)</t>
  </si>
  <si>
    <t>Rosedales Funeral House Attleborough NR17 2EH</t>
  </si>
  <si>
    <t>Susan Whymark FS - Eye (IP23 7HL)</t>
  </si>
  <si>
    <t>Susan Whymark FS - Harleston (IP20 9HE)</t>
  </si>
  <si>
    <t>Youngs Funeral Directors</t>
  </si>
  <si>
    <t>9027@fairwayspartnership.co.uk</t>
  </si>
  <si>
    <t>nwebb@eastofengland.coop</t>
  </si>
  <si>
    <t>southwold.funeral@centralengland.coop</t>
  </si>
  <si>
    <t>accounts@rosedalefuneralhome.co.uk</t>
  </si>
  <si>
    <t>01953 881229</t>
  </si>
  <si>
    <t>01502 559256</t>
  </si>
  <si>
    <t>01508 528274</t>
  </si>
  <si>
    <t>C0883</t>
  </si>
  <si>
    <t>C0507</t>
  </si>
  <si>
    <t>C0852</t>
  </si>
  <si>
    <t>C0866</t>
  </si>
  <si>
    <t>Coding</t>
  </si>
  <si>
    <t>Co-op Funeral Care - Brentwood</t>
  </si>
  <si>
    <t>Co-op Funeral Care - Gt Yarmouth</t>
  </si>
  <si>
    <t>Co-op Funeral Care - Okehampton</t>
  </si>
  <si>
    <t>Co-op Funeral Directors - Lincoln</t>
  </si>
  <si>
    <t>East of England Co-op - Lakenheath (IP27 9JS)</t>
  </si>
  <si>
    <t>East of England Co-op Funeral Services - Attleborough</t>
  </si>
  <si>
    <t>East of England Co-op Funeral Services - Lowestoft</t>
  </si>
  <si>
    <t>East of England Co-op Funeral Services - Norwich</t>
  </si>
  <si>
    <t>Gordon Barber Funeral Services - Lowestoft</t>
  </si>
  <si>
    <t>Gordon Rodwell Funeral Service - Felixstowe</t>
  </si>
  <si>
    <t>L Fulcher - BSE- St John's Street (IP33 1SN)</t>
  </si>
  <si>
    <t>L Fulcher Funeral Services - Thetford</t>
  </si>
  <si>
    <t>Peter Taylor Funeral Service - Norwich</t>
  </si>
  <si>
    <t>Peter Taylor Funeral Service Sprowston</t>
  </si>
  <si>
    <t>R Gwinnell &amp; Sons - Manningtree</t>
  </si>
  <si>
    <t>R Gwinnells &amp; Sons Colchester</t>
  </si>
  <si>
    <t>PCC Fee</t>
  </si>
  <si>
    <t>Andrew and Nikki Markham</t>
  </si>
  <si>
    <t>Harry Williams &amp; Sons Funeral Directors</t>
  </si>
  <si>
    <t>Leverton and Sons Limited</t>
  </si>
  <si>
    <t>Miss Gina Hancock</t>
  </si>
  <si>
    <t>Murrell Cork &amp; Bros. Limited</t>
  </si>
  <si>
    <t>Trust Matters Family Funeral Services</t>
  </si>
  <si>
    <t>Walter C Parsons</t>
  </si>
  <si>
    <t>Weyman Funeral Directors</t>
  </si>
  <si>
    <t>markhamfunerals@gmail.com</t>
  </si>
  <si>
    <t>funerals@chelmsfordstar.coop</t>
  </si>
  <si>
    <t>harrywilliams.cambridge@dignityfunerals.co.uk</t>
  </si>
  <si>
    <t>ivan@ivanfisher.co.uk</t>
  </si>
  <si>
    <t>carmel@levertons.co.uk</t>
  </si>
  <si>
    <t/>
  </si>
  <si>
    <t>mark@murrellcork.co.uk</t>
  </si>
  <si>
    <t>jackie@trustmatters.co.uk</t>
  </si>
  <si>
    <t>keith@wcpltd.com</t>
  </si>
  <si>
    <t>weyman.cambridge@dignityfunerals.co.uk</t>
  </si>
  <si>
    <t>07568 598562</t>
  </si>
  <si>
    <t>01223 631925</t>
  </si>
  <si>
    <t>01603 810022</t>
  </si>
  <si>
    <t>020 7387 6075</t>
  </si>
  <si>
    <t>07824382341</t>
  </si>
  <si>
    <t>01692402059</t>
  </si>
  <si>
    <t>01727 737610</t>
  </si>
  <si>
    <t>01752 343848</t>
  </si>
  <si>
    <t>01223 354289</t>
  </si>
  <si>
    <t>C0929</t>
  </si>
  <si>
    <t>C0941</t>
  </si>
  <si>
    <t>C0490</t>
  </si>
  <si>
    <t>C0922</t>
  </si>
  <si>
    <t>C0949*</t>
  </si>
  <si>
    <t>C0930</t>
  </si>
  <si>
    <t>C0914</t>
  </si>
  <si>
    <t>C0915</t>
  </si>
  <si>
    <t>C0924</t>
  </si>
  <si>
    <t>High Street, Ixworth</t>
  </si>
  <si>
    <t>Bury St Edmunds</t>
  </si>
  <si>
    <t>IP31 2HH</t>
  </si>
  <si>
    <t>The Gables
St James</t>
  </si>
  <si>
    <t>IP19 0HT</t>
  </si>
  <si>
    <t>33 Sparrow Road</t>
  </si>
  <si>
    <t>Yeovil</t>
  </si>
  <si>
    <t>BA21 4BT</t>
  </si>
  <si>
    <t>33 Meredith Road</t>
  </si>
  <si>
    <t>Ipswich</t>
  </si>
  <si>
    <t>IP1 6ED</t>
  </si>
  <si>
    <t>26 High Street</t>
  </si>
  <si>
    <t>Edenbridge</t>
  </si>
  <si>
    <t>TN8 5AD</t>
  </si>
  <si>
    <t>Westview Cottages, Hacheston</t>
  </si>
  <si>
    <t>Woodbridge</t>
  </si>
  <si>
    <t>IP13 0DS</t>
  </si>
  <si>
    <t>The Nutshell, Milton Road South</t>
  </si>
  <si>
    <t>IP14 1EZ</t>
  </si>
  <si>
    <t>TBS
2a Station Road</t>
  </si>
  <si>
    <t>Thetford</t>
  </si>
  <si>
    <t>IP24 1AH</t>
  </si>
  <si>
    <t>Fairfields
High Street</t>
  </si>
  <si>
    <t>Attleborough</t>
  </si>
  <si>
    <t>NR17 2BT</t>
  </si>
  <si>
    <t>43 St Andrews Street North, Bury St Edmunds</t>
  </si>
  <si>
    <t>IP33 1TH</t>
  </si>
  <si>
    <t>Norfolk Hotel, Denmark Road</t>
  </si>
  <si>
    <t>Lowestoft</t>
  </si>
  <si>
    <t>NR32 2EQ</t>
  </si>
  <si>
    <t>254 St Mary Lane, Upminster</t>
  </si>
  <si>
    <t>Upminster</t>
  </si>
  <si>
    <t>RM14 3DH</t>
  </si>
  <si>
    <t>25 Norwich Road
Watton</t>
  </si>
  <si>
    <t>IP25 6DA</t>
  </si>
  <si>
    <t>37 North Street, Sudbury</t>
  </si>
  <si>
    <t>Sudbury</t>
  </si>
  <si>
    <t>CO10 1RD</t>
  </si>
  <si>
    <t>154 Nelson Road Central</t>
  </si>
  <si>
    <t>Great Yarmouth</t>
  </si>
  <si>
    <t>NR30 2HZ</t>
  </si>
  <si>
    <t>12 Chaucer Street</t>
  </si>
  <si>
    <t>NR35 1DT</t>
  </si>
  <si>
    <t>IP33 3DJ</t>
  </si>
  <si>
    <t>23 Hall Street, Soham</t>
  </si>
  <si>
    <t>Ely</t>
  </si>
  <si>
    <t>CB7 5BN</t>
  </si>
  <si>
    <t>Lynn Road</t>
  </si>
  <si>
    <t>Swaffham</t>
  </si>
  <si>
    <t>PE37 7AY</t>
  </si>
  <si>
    <t>78 Broomfield Road</t>
  </si>
  <si>
    <t>Chelmsford</t>
  </si>
  <si>
    <t>CM1 1SS</t>
  </si>
  <si>
    <t>12a St Johns Road</t>
  </si>
  <si>
    <t>Colchester</t>
  </si>
  <si>
    <t>CO4 0JW</t>
  </si>
  <si>
    <t>47 High Stree</t>
  </si>
  <si>
    <t>Halstead</t>
  </si>
  <si>
    <t>CO9 2JD</t>
  </si>
  <si>
    <t>High Street, Attleborough</t>
  </si>
  <si>
    <t>NR17 2EH</t>
  </si>
  <si>
    <t>193 High Street</t>
  </si>
  <si>
    <t>Bromley</t>
  </si>
  <si>
    <t>BR1 1NN</t>
  </si>
  <si>
    <t>2 Hospital Road, Bury St Edmunds</t>
  </si>
  <si>
    <t>IP333JT</t>
  </si>
  <si>
    <t>Kings Road, Bury St Edmunds</t>
  </si>
  <si>
    <t>34 James Street, Cambridge</t>
  </si>
  <si>
    <t>Cambridge</t>
  </si>
  <si>
    <t>CB1 1HX</t>
  </si>
  <si>
    <t>89 Wimpole Road, Colchester</t>
  </si>
  <si>
    <t>CO1 2DB</t>
  </si>
  <si>
    <t>183 Hamilton Road, Felixstowe</t>
  </si>
  <si>
    <t>Felixstowe</t>
  </si>
  <si>
    <t>IP11 7DT</t>
  </si>
  <si>
    <t>61 George Street, Hadleigh</t>
  </si>
  <si>
    <t>IP7 5BW</t>
  </si>
  <si>
    <t>7 High Street, Haverhill</t>
  </si>
  <si>
    <t>CB9 8AA</t>
  </si>
  <si>
    <t>247a Hawthorn Drive, Chantry</t>
  </si>
  <si>
    <t>IP2 0QG</t>
  </si>
  <si>
    <t>123 Dale Hall Lane, Ipswich</t>
  </si>
  <si>
    <t>IP1 4LS</t>
  </si>
  <si>
    <t>364 Foxhall Road, Ipswich</t>
  </si>
  <si>
    <t>IP3 8JE</t>
  </si>
  <si>
    <t>310 Nacton Road, Ipswich</t>
  </si>
  <si>
    <t>IP3 3JH</t>
  </si>
  <si>
    <t>283 Norwich Road, Ipswich</t>
  </si>
  <si>
    <t>IP1 4BP</t>
  </si>
  <si>
    <t>139 Main Road, Kesgrave</t>
  </si>
  <si>
    <t>IP5 2NP</t>
  </si>
  <si>
    <t>43 Sizewell Road, Leiston</t>
  </si>
  <si>
    <t>IP16 4AB</t>
  </si>
  <si>
    <t>8 The Precinct
Ipswich Road
Long Stratton</t>
  </si>
  <si>
    <t>Norwich</t>
  </si>
  <si>
    <t>NR15 2XW</t>
  </si>
  <si>
    <t>143 Oulton Road, Lowestoft</t>
  </si>
  <si>
    <t>NR32 4QS</t>
  </si>
  <si>
    <t>Century House, Station Road</t>
  </si>
  <si>
    <t>Manningtree</t>
  </si>
  <si>
    <t>CO11 1AA</t>
  </si>
  <si>
    <t>93 High Street, Stalham</t>
  </si>
  <si>
    <t>NR12 9BB</t>
  </si>
  <si>
    <t>20 Ipswich Street, Stowmarket</t>
  </si>
  <si>
    <t>IP14 1AD</t>
  </si>
  <si>
    <t>16 Cornard Road, Sudbury</t>
  </si>
  <si>
    <t>CO10 2XA</t>
  </si>
  <si>
    <t>33 - 35 Bury Road, Thetford</t>
  </si>
  <si>
    <t>IP24 3AW</t>
  </si>
  <si>
    <t>1 - 3 Chapel Road
Tiptree</t>
  </si>
  <si>
    <t>CO5 0RA</t>
  </si>
  <si>
    <t>213 High Street, Walton</t>
  </si>
  <si>
    <t>IP11 9BQ</t>
  </si>
  <si>
    <t>Wherstead Park
The Street
Wherstead</t>
  </si>
  <si>
    <t>IP9 2BJ</t>
  </si>
  <si>
    <t>Terminus Building
1 Pakefield Street</t>
  </si>
  <si>
    <t>NR33 0JT</t>
  </si>
  <si>
    <t>Police Station Road, Lowestoft</t>
  </si>
  <si>
    <t>NR32 1NY</t>
  </si>
  <si>
    <t>152-154 High Street</t>
  </si>
  <si>
    <t>NEWMARKET</t>
  </si>
  <si>
    <t>CB8 9AQ</t>
  </si>
  <si>
    <t>94 High Street</t>
  </si>
  <si>
    <t>Brentwood</t>
  </si>
  <si>
    <t>CM14 4AP</t>
  </si>
  <si>
    <t>82 Church Lane
Gorleston on Sea</t>
  </si>
  <si>
    <t>NR31 7BJ</t>
  </si>
  <si>
    <t>9 East Street</t>
  </si>
  <si>
    <t>Okehampton</t>
  </si>
  <si>
    <t>EX20 1AS</t>
  </si>
  <si>
    <t>92 Hamilton Road</t>
  </si>
  <si>
    <t>IP11 7AD</t>
  </si>
  <si>
    <t>Tritton Road</t>
  </si>
  <si>
    <t>Lincoln</t>
  </si>
  <si>
    <t>LN6 7QY</t>
  </si>
  <si>
    <t>1b &amp; 1c High Street</t>
  </si>
  <si>
    <t>Tonbridge</t>
  </si>
  <si>
    <t>TN9 1SG</t>
  </si>
  <si>
    <t>4 Exchange Square, Beccles</t>
  </si>
  <si>
    <t>NR34 9H</t>
  </si>
  <si>
    <t>49 - 55 Lorne Park Road</t>
  </si>
  <si>
    <t>NR33 0RB</t>
  </si>
  <si>
    <t>79-81 South Street, Bishops Stortford</t>
  </si>
  <si>
    <t>Bishops Stortford</t>
  </si>
  <si>
    <t>CM23 3AL</t>
  </si>
  <si>
    <t>7 Manor Street</t>
  </si>
  <si>
    <t>Braintree</t>
  </si>
  <si>
    <t>CM7 3HW</t>
  </si>
  <si>
    <t>225 High Road, Walton</t>
  </si>
  <si>
    <t>IP11 9DT</t>
  </si>
  <si>
    <t>43 Stanley Road</t>
  </si>
  <si>
    <t>Diss</t>
  </si>
  <si>
    <t>IP22 4BN</t>
  </si>
  <si>
    <t>33 Meredith Road, Ipswich</t>
  </si>
  <si>
    <t>5b Kings Road, Bury St Edmunds</t>
  </si>
  <si>
    <t>24 St Johns Street, Woodbridge</t>
  </si>
  <si>
    <t>IP12 1EB</t>
  </si>
  <si>
    <t>44 Howards Croft</t>
  </si>
  <si>
    <t>CO4 5FP</t>
  </si>
  <si>
    <t>OWL Building
Battery Green Road</t>
  </si>
  <si>
    <t>NR32 1DH</t>
  </si>
  <si>
    <t>47 St Helens Street, Ipswich</t>
  </si>
  <si>
    <t>IP4 2JL</t>
  </si>
  <si>
    <t>55 St Helen`s Street, Ipswich</t>
  </si>
  <si>
    <t>27 High Street
Lakenheath</t>
  </si>
  <si>
    <t>IP27 9JS</t>
  </si>
  <si>
    <t>26 Quay Side, Woodbridge</t>
  </si>
  <si>
    <t>IP12 1BH</t>
  </si>
  <si>
    <t>13b  Wellington Street</t>
  </si>
  <si>
    <t>Newmarket</t>
  </si>
  <si>
    <t>CB8 0HT</t>
  </si>
  <si>
    <t>High Street</t>
  </si>
  <si>
    <t>45-47 Westwood Avenue</t>
  </si>
  <si>
    <t>NR33 9RW</t>
  </si>
  <si>
    <t>Bowthorpe Main Centre
6 Bowthorpe Hall Road</t>
  </si>
  <si>
    <t>NR5 9HR</t>
  </si>
  <si>
    <t>2b Harding Way</t>
  </si>
  <si>
    <t>St Ives</t>
  </si>
  <si>
    <t>PE27 3WR</t>
  </si>
  <si>
    <t>30 Fore Hill</t>
  </si>
  <si>
    <t>CB7 4AF</t>
  </si>
  <si>
    <t>23 Mustow Street, Bury St Edmunds</t>
  </si>
  <si>
    <t>IP33 1XL</t>
  </si>
  <si>
    <t>641 Southchurch Road, Southend on Sea</t>
  </si>
  <si>
    <t>Southend on Sea</t>
  </si>
  <si>
    <t>SS1 2PN</t>
  </si>
  <si>
    <t>26 Brassey House, New Zealand Avenue</t>
  </si>
  <si>
    <t>Walton-on-Thames</t>
  </si>
  <si>
    <t>KT12 1QD</t>
  </si>
  <si>
    <t>44 Aspall Road, Debenham</t>
  </si>
  <si>
    <t>IP14 6QA</t>
  </si>
  <si>
    <t>126 High Road West, Felixstowe</t>
  </si>
  <si>
    <t>IP11 9AL</t>
  </si>
  <si>
    <t>Deben House, 650 Woodbridge Road</t>
  </si>
  <si>
    <t>IP4 4PW</t>
  </si>
  <si>
    <t>10 London Road</t>
  </si>
  <si>
    <t>Enfield</t>
  </si>
  <si>
    <t>EN2 6EB</t>
  </si>
  <si>
    <t>Field Stile Road, Southwold</t>
  </si>
  <si>
    <t>IP18 6LD</t>
  </si>
  <si>
    <t>10 Canada Road</t>
  </si>
  <si>
    <t>Cromer</t>
  </si>
  <si>
    <t>NR27 9AH</t>
  </si>
  <si>
    <t>27 Ulster Avenue, Ipswich</t>
  </si>
  <si>
    <t>IP1 5JS</t>
  </si>
  <si>
    <t>16 North Terrace, Mildenhall</t>
  </si>
  <si>
    <t>IP28 7AA</t>
  </si>
  <si>
    <t>15 High Street, Manningtree</t>
  </si>
  <si>
    <t>CO11 1AG</t>
  </si>
  <si>
    <t>13 Carlton Road, Lowestoft</t>
  </si>
  <si>
    <t>NR33 0RU</t>
  </si>
  <si>
    <t>79 St Andrews Road, Felixstowe</t>
  </si>
  <si>
    <t>IP11 7BW</t>
  </si>
  <si>
    <t>101, Eastern Avenue ,</t>
  </si>
  <si>
    <t>Saffron Walden</t>
  </si>
  <si>
    <t>BN43 6PE</t>
  </si>
  <si>
    <t>Victoria Road</t>
  </si>
  <si>
    <t>Cambridger</t>
  </si>
  <si>
    <t>CB4 3BS</t>
  </si>
  <si>
    <t>Newgate</t>
  </si>
  <si>
    <t>NR35 2PP</t>
  </si>
  <si>
    <t>8 Oakley Road</t>
  </si>
  <si>
    <t>Harwich</t>
  </si>
  <si>
    <t>CO12 4QR</t>
  </si>
  <si>
    <t>26 Stoneycroft</t>
  </si>
  <si>
    <t>Hemel Hempstead</t>
  </si>
  <si>
    <t>HP1 2QF</t>
  </si>
  <si>
    <t>43 High Street, Linton</t>
  </si>
  <si>
    <t>Linton</t>
  </si>
  <si>
    <t>CB21 4HS</t>
  </si>
  <si>
    <t>37 Stone Street</t>
  </si>
  <si>
    <t>Faversham</t>
  </si>
  <si>
    <t>ME13 8PH</t>
  </si>
  <si>
    <t>291 Norwich Road, Ipswich</t>
  </si>
  <si>
    <t>420 Spring Road, Ipswich</t>
  </si>
  <si>
    <t>IP4 5NE</t>
  </si>
  <si>
    <t>York House, 41 Mersea Road</t>
  </si>
  <si>
    <t>CO2 7QT</t>
  </si>
  <si>
    <t>62a North Street, Sudbury</t>
  </si>
  <si>
    <t>CO10 1RE</t>
  </si>
  <si>
    <t>5b Kings Road,</t>
  </si>
  <si>
    <t>17 Park Drive
Hethersett</t>
  </si>
  <si>
    <t>NR9 3EN</t>
  </si>
  <si>
    <t>28 North Street, Sudbury</t>
  </si>
  <si>
    <t>CO10 1RB</t>
  </si>
  <si>
    <t>74 Rochester Row, Westminster</t>
  </si>
  <si>
    <t>London</t>
  </si>
  <si>
    <t>SW1P 1JU</t>
  </si>
  <si>
    <t>St Mary`s Chapel, Mersea Road</t>
  </si>
  <si>
    <t>CO2 8PN</t>
  </si>
  <si>
    <t>Blackwater House
51 High Street
West Mersea</t>
  </si>
  <si>
    <t>CO5 8JE</t>
  </si>
  <si>
    <t>20 North Street</t>
  </si>
  <si>
    <t>Rochford</t>
  </si>
  <si>
    <t>SS4 1AB</t>
  </si>
  <si>
    <t>109 High Road, Willesden</t>
  </si>
  <si>
    <t>NW10 2SL</t>
  </si>
  <si>
    <t>102 N Walsham Road</t>
  </si>
  <si>
    <t>NR6 7QQ</t>
  </si>
  <si>
    <t>Dignity House, St John`s Street</t>
  </si>
  <si>
    <t>IP33 1SN</t>
  </si>
  <si>
    <t>5 St Olaves Precinct, Bury St Edmunds</t>
  </si>
  <si>
    <t>IP32 6SP</t>
  </si>
  <si>
    <t>80 Whiting Street, Bury St Edmunds</t>
  </si>
  <si>
    <t>IP33 1NX</t>
  </si>
  <si>
    <t>58 Ipswich Street, Stowmarket</t>
  </si>
  <si>
    <t>13 Earls' Street</t>
  </si>
  <si>
    <t>IP24 2AB</t>
  </si>
  <si>
    <t>212 Eversholt Street</t>
  </si>
  <si>
    <t>NW1 1BD</t>
  </si>
  <si>
    <t>33 Old Woking Road</t>
  </si>
  <si>
    <t>West Byfleet</t>
  </si>
  <si>
    <t>KT14 6LG</t>
  </si>
  <si>
    <t>London Road, Brandon</t>
  </si>
  <si>
    <t>IP27 0EW</t>
  </si>
  <si>
    <t>30 Bury Road, Thetford</t>
  </si>
  <si>
    <t>IP24 3DE</t>
  </si>
  <si>
    <t>37a Nethergate Street, Clare</t>
  </si>
  <si>
    <t>Clare</t>
  </si>
  <si>
    <t>CO10 8NP</t>
  </si>
  <si>
    <t>IP33 3JT</t>
  </si>
  <si>
    <t>Ground Floor
Station Yard
Needham Market</t>
  </si>
  <si>
    <t>IP6 8AS</t>
  </si>
  <si>
    <t>15 Ipswich Street</t>
  </si>
  <si>
    <t>IP14 1AH</t>
  </si>
  <si>
    <t>9 Marriotts Walk, Stowmarket</t>
  </si>
  <si>
    <t>IP14 1AF</t>
  </si>
  <si>
    <t>27 High Street
Lakenheath,</t>
  </si>
  <si>
    <t>441 Bramford Road, Ipswich</t>
  </si>
  <si>
    <t>IP1 5AU</t>
  </si>
  <si>
    <t>145 Felixstowe Road, Ipswich</t>
  </si>
  <si>
    <t>IP3 8EB</t>
  </si>
  <si>
    <t>6 Hazlett Road</t>
  </si>
  <si>
    <t>IP1 6QH</t>
  </si>
  <si>
    <t>5-6 Woodbridge Road, Framlingham</t>
  </si>
  <si>
    <t>IP13 9LL</t>
  </si>
  <si>
    <t>57A Mundesley Road, North Walsham, Norfolk</t>
  </si>
  <si>
    <t>North Walsham East</t>
  </si>
  <si>
    <t>NR28 0DB</t>
  </si>
  <si>
    <t>24 Clifton Road</t>
  </si>
  <si>
    <t>Shefford</t>
  </si>
  <si>
    <t>SG17 5AE</t>
  </si>
  <si>
    <t>Little St Marys, Long Melford</t>
  </si>
  <si>
    <t>CO10 9HX</t>
  </si>
  <si>
    <t>Burnham-on-Crouch</t>
  </si>
  <si>
    <t>CM0 4BG</t>
  </si>
  <si>
    <t>617 Newmarket Road, Cambridge</t>
  </si>
  <si>
    <t>CB5 8PA</t>
  </si>
  <si>
    <t>12 - 14 Queens Street, Haverhill</t>
  </si>
  <si>
    <t>CB9 9EF</t>
  </si>
  <si>
    <t>66B High Street</t>
  </si>
  <si>
    <t>CB10 1EE</t>
  </si>
  <si>
    <t>85 Unthank Road</t>
  </si>
  <si>
    <t>NR2 2PE</t>
  </si>
  <si>
    <t>3a Corbet Road
Sprowston</t>
  </si>
  <si>
    <t>NR7 8HN</t>
  </si>
  <si>
    <t>125 The Street
Poringland</t>
  </si>
  <si>
    <t>NR14 7RP</t>
  </si>
  <si>
    <t>32 High Street, Hadleigh</t>
  </si>
  <si>
    <t>IP7 5DY</t>
  </si>
  <si>
    <t>24 High Street</t>
  </si>
  <si>
    <t>CO11 1AD</t>
  </si>
  <si>
    <t>The old Bell, 1 - 3 Stoke Street</t>
  </si>
  <si>
    <t>IP2 8BX</t>
  </si>
  <si>
    <t>112 Ipswich Road, Colchester</t>
  </si>
  <si>
    <t>CO4 0AA</t>
  </si>
  <si>
    <t>31 Hargham Road</t>
  </si>
  <si>
    <t>NR17 2ES</t>
  </si>
  <si>
    <t>Russell House, 17 Theatre Street</t>
  </si>
  <si>
    <t>Dereham</t>
  </si>
  <si>
    <t>NR19 2EW</t>
  </si>
  <si>
    <t>1 Telegraph Street, Cottenham</t>
  </si>
  <si>
    <t>Cottenham</t>
  </si>
  <si>
    <t>CB24 8QU</t>
  </si>
  <si>
    <t>11 Exchange Street</t>
  </si>
  <si>
    <t>IP20 2AP</t>
  </si>
  <si>
    <t>43 Stanley Road, Diss</t>
  </si>
  <si>
    <t>Unit F Greenways Shopping Centre
Ravenswood</t>
  </si>
  <si>
    <t>IP3 9QJ</t>
  </si>
  <si>
    <t>12a Upper Orwell Street, Bungay</t>
  </si>
  <si>
    <t>NR35 1BG</t>
  </si>
  <si>
    <t>63 Victoria Road, Diss</t>
  </si>
  <si>
    <t>IP22 4JE</t>
  </si>
  <si>
    <t>19 Market Place, Halesworth</t>
  </si>
  <si>
    <t>IP19 8BB</t>
  </si>
  <si>
    <t>16 Middleton Street</t>
  </si>
  <si>
    <t>Wymondham</t>
  </si>
  <si>
    <t>NR18 0AD</t>
  </si>
  <si>
    <t>22 Hungate, Beccles</t>
  </si>
  <si>
    <t>NR34 9TT</t>
  </si>
  <si>
    <t>Yard House, High Street</t>
  </si>
  <si>
    <t>70 The High Street</t>
  </si>
  <si>
    <t>Sevenoaks</t>
  </si>
  <si>
    <t>TN13 1JR</t>
  </si>
  <si>
    <t>18 - 20 Matthews Street, Ipswich</t>
  </si>
  <si>
    <t>IP1 3EU</t>
  </si>
  <si>
    <t>25 Duchess Drive, Newmarket</t>
  </si>
  <si>
    <t>CB8 8AG</t>
  </si>
  <si>
    <t>Norfolk Coast AONB, Burnt Street</t>
  </si>
  <si>
    <t>Wells next the Sea</t>
  </si>
  <si>
    <t>NR23 1HL</t>
  </si>
  <si>
    <t>Stuart Poulton House
North Weald Bassett</t>
  </si>
  <si>
    <t>Epping</t>
  </si>
  <si>
    <t>CM16 6BA</t>
  </si>
  <si>
    <t>Chestnut House, 12 Progress Way</t>
  </si>
  <si>
    <t>IP23 7HL</t>
  </si>
  <si>
    <t>31 Redenhall Road, Harleston</t>
  </si>
  <si>
    <t>IP20 9HE</t>
  </si>
  <si>
    <t>35 Barnes High Street, London</t>
  </si>
  <si>
    <t>SW13 9LP</t>
  </si>
  <si>
    <t>1-3 Maldon Road
Great Baddow</t>
  </si>
  <si>
    <t>CM2 7DW</t>
  </si>
  <si>
    <t>Victoria House
10 Woolwich Manor Way
Beckton</t>
  </si>
  <si>
    <t>E6 5PA</t>
  </si>
  <si>
    <t>15 Old Market Street, Thetford</t>
  </si>
  <si>
    <t>IP24 2EQ</t>
  </si>
  <si>
    <t>The Brambles, The Street</t>
  </si>
  <si>
    <t>IP13 8DZ</t>
  </si>
  <si>
    <t>New Cut, Saxmundham</t>
  </si>
  <si>
    <t>IP17 1EH</t>
  </si>
  <si>
    <t>5 Holywell Hill</t>
  </si>
  <si>
    <t>St Albans</t>
  </si>
  <si>
    <t>AL1 1EU</t>
  </si>
  <si>
    <t>3 Norman Way, Lavenham</t>
  </si>
  <si>
    <t>CO10 9PY</t>
  </si>
  <si>
    <t>93-94 High Street, Colchester</t>
  </si>
  <si>
    <t>CO1 1TH</t>
  </si>
  <si>
    <t>St Mary's View
2 Market Road
Plympton</t>
  </si>
  <si>
    <t>Plymouth</t>
  </si>
  <si>
    <t>PL7 1QW</t>
  </si>
  <si>
    <t>The old Blue House Farm
London Road
Pitsea</t>
  </si>
  <si>
    <t>Basildon</t>
  </si>
  <si>
    <t>SS13 2BY</t>
  </si>
  <si>
    <t>26 Abbey Walk</t>
  </si>
  <si>
    <t>CB1 2QJ</t>
  </si>
  <si>
    <t>The Cementery Chapels, Holton Road</t>
  </si>
  <si>
    <t>IP19 8HD</t>
  </si>
  <si>
    <t>19 Bridge St
Loddon</t>
  </si>
  <si>
    <t>NR14 6NA</t>
  </si>
  <si>
    <t>Column2</t>
  </si>
  <si>
    <t>Column3</t>
  </si>
  <si>
    <t>Please Select</t>
  </si>
  <si>
    <t>Co-op Funeral Care - Cambs CB1 3NL</t>
  </si>
  <si>
    <t>Co-op Funeral Care - Wisbech</t>
  </si>
  <si>
    <t>East of England Co-op - Cambs CB4 3JP</t>
  </si>
  <si>
    <t>East of England Co-op (Prettygate)</t>
  </si>
  <si>
    <t>Gordon Barber Funeral Directors in Norwich</t>
  </si>
  <si>
    <t>PR Bowers &amp; Sons</t>
  </si>
  <si>
    <t>Southgates of Newmarket</t>
  </si>
  <si>
    <t>T.Cribb and Sons (Willows) Ltd</t>
  </si>
  <si>
    <t>W C Littleproud &amp; Sons</t>
  </si>
  <si>
    <t>burystedmunds@fairwayspartnership.co.uk</t>
  </si>
  <si>
    <t>millroad@coop.co.uk</t>
  </si>
  <si>
    <t>wisbech@coop.co.uk</t>
  </si>
  <si>
    <t>critophandcrowe@hotmail.com</t>
  </si>
  <si>
    <t>histonff@eastofengland.coop</t>
  </si>
  <si>
    <t>prettygateff@eastofengland.coop</t>
  </si>
  <si>
    <t>gordonbarber.dereham@dignityfunerals.co.uk</t>
  </si>
  <si>
    <t>bowersfunerals@yahoo.co.uk</t>
  </si>
  <si>
    <t>perri@tcribb.co.uk</t>
  </si>
  <si>
    <t>enquiries@littleproud-funerals.co.uk</t>
  </si>
  <si>
    <t>arose@eastofengland.coop</t>
  </si>
  <si>
    <t>01223 210821</t>
  </si>
  <si>
    <t>01945 463466</t>
  </si>
  <si>
    <t>01223 791060</t>
  </si>
  <si>
    <t>01206 560988</t>
  </si>
  <si>
    <t>01362 700505</t>
  </si>
  <si>
    <t>01366 727432</t>
  </si>
  <si>
    <t>01702 719799</t>
  </si>
  <si>
    <t>01760 440269</t>
  </si>
  <si>
    <t>C0959</t>
  </si>
  <si>
    <t>C1003</t>
  </si>
  <si>
    <t>C0955</t>
  </si>
  <si>
    <t>C0983</t>
  </si>
  <si>
    <t>C1027</t>
  </si>
  <si>
    <t>C1017</t>
  </si>
  <si>
    <t>C1011</t>
  </si>
  <si>
    <t>C0982</t>
  </si>
  <si>
    <t>Woolhall Street</t>
  </si>
  <si>
    <t>Mill Road</t>
  </si>
  <si>
    <t>Histon Road</t>
  </si>
  <si>
    <t>Prettygate Road</t>
  </si>
  <si>
    <t>43 Norwich Road</t>
  </si>
  <si>
    <t>Amner Cottage
Methwold Road
Northwold</t>
  </si>
  <si>
    <t>61 High Road</t>
  </si>
  <si>
    <t>Hale Road</t>
  </si>
  <si>
    <t>IP33 1LA</t>
  </si>
  <si>
    <t>CB1 3NL</t>
  </si>
  <si>
    <t>Wisbech</t>
  </si>
  <si>
    <t>PE13 1DE</t>
  </si>
  <si>
    <t>CB4 3JP</t>
  </si>
  <si>
    <t>CO3 9DF</t>
  </si>
  <si>
    <t>NR20 3AS</t>
  </si>
  <si>
    <t>IP26 5LN</t>
  </si>
  <si>
    <t>Benfleet</t>
  </si>
  <si>
    <t>SS7 5LH</t>
  </si>
  <si>
    <t>Bradenham</t>
  </si>
  <si>
    <t>IP25 7RA</t>
  </si>
  <si>
    <t>The Lark Valley and North Bury Benefice</t>
  </si>
  <si>
    <t>Gordon Barber Funeral Home</t>
  </si>
  <si>
    <t>Thornalley Funeral Services Ltd</t>
  </si>
  <si>
    <t>Greenstead Funeral Directors</t>
  </si>
  <si>
    <t>Lesley Barlow Clacton Funeral Services</t>
  </si>
  <si>
    <t xml:space="preserve"> J Gedge &amp; Sons, Funeral Director Norwich</t>
  </si>
  <si>
    <t>Howarth Funeral Service-Funeral Directors in Wakefield</t>
  </si>
  <si>
    <t>Oliver Evans Funeralcare</t>
  </si>
  <si>
    <t>Markham Funeral Service Ltd</t>
  </si>
  <si>
    <t>gordonbarberthorpe.funeralhome@dignity.co.uk</t>
  </si>
  <si>
    <t>kingslynn@tfs.co.uk</t>
  </si>
  <si>
    <t>greensteadff@eastofengland.coop</t>
  </si>
  <si>
    <t xml:space="preserve"> lesleybarlowfunerals@gmail.com</t>
  </si>
  <si>
    <t>paul@jgedgeadnsons.co.uk</t>
  </si>
  <si>
    <t>info@howarthfunerals.co.uk</t>
  </si>
  <si>
    <t>oliverevans.carmarthen@letsco-operate.com</t>
  </si>
  <si>
    <t>info@markhamfuneralservice.co.uk</t>
  </si>
  <si>
    <t>01603 702460</t>
  </si>
  <si>
    <t>01553 771399</t>
  </si>
  <si>
    <t>01206 860584</t>
  </si>
  <si>
    <t>01255 2228999</t>
  </si>
  <si>
    <t>01603-712276</t>
  </si>
  <si>
    <t>01924 376590</t>
  </si>
  <si>
    <t>01267 236347.</t>
  </si>
  <si>
    <t>01728 747795</t>
  </si>
  <si>
    <t>C1008</t>
  </si>
  <si>
    <t>C1047</t>
  </si>
  <si>
    <t>C1051</t>
  </si>
  <si>
    <t>C1052</t>
  </si>
  <si>
    <t>C1056</t>
  </si>
  <si>
    <t>C1057</t>
  </si>
  <si>
    <t>C1064</t>
  </si>
  <si>
    <t>C1065</t>
  </si>
  <si>
    <t>St Williams Way
Thorpe St Andrew</t>
  </si>
  <si>
    <t>Austin Street</t>
  </si>
  <si>
    <t>Tamarisk Way</t>
  </si>
  <si>
    <t>98 Station Road Clacton-On-Sea Essex</t>
  </si>
  <si>
    <t>Garden Road, Blofield</t>
  </si>
  <si>
    <t>2A Tenterfield Road</t>
  </si>
  <si>
    <t>125 Priory Street</t>
  </si>
  <si>
    <t>Unit 2, Bridge Farm, Ash Rd</t>
  </si>
  <si>
    <t>NR7 0AW</t>
  </si>
  <si>
    <t>King's Lynn</t>
  </si>
  <si>
    <t>PE30 1QH</t>
  </si>
  <si>
    <t>C04 3PX</t>
  </si>
  <si>
    <t>Pier</t>
  </si>
  <si>
    <t>CO15 6AA</t>
  </si>
  <si>
    <t>NR13 4JL</t>
  </si>
  <si>
    <t>Ossett</t>
  </si>
  <si>
    <t>Carmarthen</t>
  </si>
  <si>
    <t>SA31 1NB</t>
  </si>
  <si>
    <t>Lower Hacheston, Woodbridge</t>
  </si>
  <si>
    <t>IP13 0AA</t>
  </si>
  <si>
    <t xml:space="preserve">Hunnaball of Colchester - Stanway-CO3 0PU </t>
  </si>
  <si>
    <t>stanway@hunnaball.co.uk</t>
  </si>
  <si>
    <t xml:space="preserve">01206 489212 </t>
  </si>
  <si>
    <t>C1095</t>
  </si>
  <si>
    <t>8 Chapel Road, Stanway</t>
  </si>
  <si>
    <t>CO3 0PU</t>
  </si>
  <si>
    <t>Richard Stebbings Funeral Services</t>
  </si>
  <si>
    <t>davidparkin@btinternet.com</t>
  </si>
  <si>
    <t xml:space="preserve">01223 232309  </t>
  </si>
  <si>
    <t>C1075</t>
  </si>
  <si>
    <t>Impington</t>
  </si>
  <si>
    <t xml:space="preserve">CB24 9YS </t>
  </si>
  <si>
    <t>Kendal House, Cambridge Road</t>
  </si>
  <si>
    <t>A R Clarke Funeral Directors</t>
  </si>
  <si>
    <t>contact@arclarkefunerals.co.uk</t>
  </si>
  <si>
    <t>01787 472164</t>
  </si>
  <si>
    <t>C1097</t>
  </si>
  <si>
    <t>129 Kings Road</t>
  </si>
  <si>
    <t>CO9 1HJ</t>
  </si>
  <si>
    <t>East of England Co-op Funeral Services-Colchester CO5 8RA</t>
  </si>
  <si>
    <t>01206 382120</t>
  </si>
  <si>
    <t>C1103</t>
  </si>
  <si>
    <t>44 Kingsland Rd, West Mersea</t>
  </si>
  <si>
    <t>CO5 8RA</t>
  </si>
  <si>
    <t>Gordon Barber Funeral Home-Lowestoft</t>
  </si>
  <si>
    <t>01502 442809</t>
  </si>
  <si>
    <t>C1070</t>
  </si>
  <si>
    <t>10 Oulton Road</t>
  </si>
  <si>
    <t>NR32 4QP</t>
  </si>
  <si>
    <t>Howsham Memorials</t>
  </si>
  <si>
    <t>howsham-memorials@hotmail.co.uk</t>
  </si>
  <si>
    <t>01502 587770</t>
  </si>
  <si>
    <t>C1069</t>
  </si>
  <si>
    <t>Harbour Road,Oulton Broad</t>
  </si>
  <si>
    <t>NR32 3LX</t>
  </si>
  <si>
    <t>PCC  will still receive £30.00</t>
  </si>
  <si>
    <t>Over 18</t>
  </si>
  <si>
    <t>Under 18</t>
  </si>
  <si>
    <t>Kevin Cobbold Funeral Services Limited</t>
  </si>
  <si>
    <t>cobboldkevin@yahoo.co.uk</t>
  </si>
  <si>
    <t>01603 528800</t>
  </si>
  <si>
    <t>C1108</t>
  </si>
  <si>
    <t>109 Cromer Road</t>
  </si>
  <si>
    <t>NR6 6XW</t>
  </si>
  <si>
    <t>Daniel Robinson &amp; Sons Ltd -Halstead</t>
  </si>
  <si>
    <t xml:space="preserve">01279 655477 </t>
  </si>
  <si>
    <t>C1110</t>
  </si>
  <si>
    <t>52 Trinity Street</t>
  </si>
  <si>
    <t>CO9 1GB</t>
  </si>
  <si>
    <t xml:space="preserve">Rosedale Funeral Home- Harleston </t>
  </si>
  <si>
    <t>C1111</t>
  </si>
  <si>
    <t>01379 853999</t>
  </si>
  <si>
    <t>IP20 9AB</t>
  </si>
  <si>
    <t>East of England Coop Funeral Services-Haverhill-CB9 8AD</t>
  </si>
  <si>
    <t>haverhillff@eastofengland.coop</t>
  </si>
  <si>
    <t>01440 282030</t>
  </si>
  <si>
    <t>C1126</t>
  </si>
  <si>
    <t>27 High Street</t>
  </si>
  <si>
    <t>CB9 8AD</t>
  </si>
  <si>
    <t>Ely Funeral Service</t>
  </si>
  <si>
    <t>elyfs.towerroad@dignityfunerals.co.uk</t>
  </si>
  <si>
    <t>01353 666566</t>
  </si>
  <si>
    <t>C1116</t>
  </si>
  <si>
    <t>4 Tower Road</t>
  </si>
  <si>
    <t>CB7 4HW</t>
  </si>
  <si>
    <t>Gordon Haynes Independent Funeral Services</t>
  </si>
  <si>
    <t>haynesfuneral@gmail.com</t>
  </si>
  <si>
    <t>01692 406677</t>
  </si>
  <si>
    <t>C1161</t>
  </si>
  <si>
    <t>Marshall House, Marshall Road</t>
  </si>
  <si>
    <t>North Walsham</t>
  </si>
  <si>
    <t>NR28 9JR</t>
  </si>
  <si>
    <t>M. K. Ginder &amp; Sons</t>
  </si>
  <si>
    <t>headoffice@ginder.co.uk</t>
  </si>
  <si>
    <t>01923 248323</t>
  </si>
  <si>
    <t>C1144</t>
  </si>
  <si>
    <t>Unit 1b Greycaine Road</t>
  </si>
  <si>
    <t>Watford</t>
  </si>
  <si>
    <t>WD24 7GP</t>
  </si>
  <si>
    <t xml:space="preserve">Peasgood &amp; Skeates-Duxford </t>
  </si>
  <si>
    <t>Lee@peasgoodandskeates.co.uk</t>
  </si>
  <si>
    <t>01223 833463</t>
  </si>
  <si>
    <t>C1184</t>
  </si>
  <si>
    <t>45 Moorfield Road</t>
  </si>
  <si>
    <t>Duxford</t>
  </si>
  <si>
    <t>CB22 4PP</t>
  </si>
  <si>
    <t>Turner Funerals</t>
  </si>
  <si>
    <t>funeraloffice@mail.com</t>
  </si>
  <si>
    <t>C1145</t>
  </si>
  <si>
    <t>15 Old Market Street</t>
  </si>
  <si>
    <t>West &amp; Coe Funeral Directors -Rainham</t>
  </si>
  <si>
    <t>Mailbox@westcoe.co.uk</t>
  </si>
  <si>
    <t>020 8592 0164</t>
  </si>
  <si>
    <t>C1185</t>
  </si>
  <si>
    <t>620 Rainham Road South</t>
  </si>
  <si>
    <t>Rainham</t>
  </si>
  <si>
    <t>RM10 8YP</t>
  </si>
  <si>
    <t>ann@gwinnell.co.uk</t>
  </si>
  <si>
    <t>smybramfordroad.funeralservice@dignityuk.co.uk</t>
  </si>
  <si>
    <t>eastangliaadmin@dignityuk.co.uk</t>
  </si>
  <si>
    <t>andrea.race@funeralpartners.co.uk</t>
  </si>
  <si>
    <t>burystedmundsfuneralcare@coop.co.uk</t>
  </si>
  <si>
    <t>kingsbury@eastofengland.coop</t>
  </si>
  <si>
    <t>janemanning@drobinson.co.uk</t>
  </si>
  <si>
    <t>Attleboroughff@eastofengland.coop</t>
  </si>
  <si>
    <t>youngs.loddon@dignityfunerals.co.uk</t>
  </si>
  <si>
    <t>terry@drobinson.co.uk</t>
  </si>
  <si>
    <t>linda@peasgoodandskeates.co.uk</t>
  </si>
  <si>
    <t>Funeral and Burial of a person aged 18 or more</t>
  </si>
  <si>
    <t>Fee Claimed 40%</t>
  </si>
  <si>
    <t>DBF 60%</t>
  </si>
  <si>
    <t>PTO/SSM With PTO</t>
  </si>
  <si>
    <t>PTO/SSM PTO</t>
  </si>
  <si>
    <r>
      <t>Total Fees payable to PCC (A2+B+C)</t>
    </r>
    <r>
      <rPr>
        <b/>
        <sz val="14"/>
        <color rgb="FFFF0000"/>
        <rFont val="Calibri"/>
        <family val="2"/>
        <scheme val="minor"/>
      </rPr>
      <t xml:space="preserve"> Less B if PTO/PTO SSM Officiated </t>
    </r>
  </si>
  <si>
    <t xml:space="preserve">To be used for services from </t>
  </si>
  <si>
    <t>1st September 2021</t>
  </si>
  <si>
    <t>Coddenham &amp; Creetings</t>
  </si>
  <si>
    <t>The Benefice of Coddenham and Creetings</t>
  </si>
  <si>
    <t>Forest Heath</t>
  </si>
  <si>
    <t>Box River</t>
  </si>
  <si>
    <t>Box River Benefice</t>
  </si>
  <si>
    <t>The Benefice of Debenham &amp; Helmingham</t>
  </si>
  <si>
    <t>Mission Ipswich East</t>
  </si>
  <si>
    <t>Ipswich St Francis</t>
  </si>
  <si>
    <t>IpsStFran</t>
  </si>
  <si>
    <t>Ipswich St Mary Stoke</t>
  </si>
  <si>
    <t>Ipswich St Peter</t>
  </si>
  <si>
    <t>S1951</t>
  </si>
  <si>
    <t>S1952</t>
  </si>
  <si>
    <t>S1950</t>
  </si>
  <si>
    <t>ForestHeath</t>
  </si>
  <si>
    <t>BoxRiver</t>
  </si>
  <si>
    <t>NeedhamMarketwithBadley</t>
  </si>
  <si>
    <t>Bansfield</t>
  </si>
  <si>
    <t>Newmarket_All_Saints</t>
  </si>
  <si>
    <t>SouthBosmereEight</t>
  </si>
  <si>
    <t>IpswichStPeter</t>
  </si>
  <si>
    <t xml:space="preserve">Great Bealings &amp; Little Bealings with Playford </t>
  </si>
  <si>
    <t>MissionIpsEast</t>
  </si>
  <si>
    <t>Ipswich Stoke St Mary</t>
  </si>
  <si>
    <t>IpswichStoke</t>
  </si>
  <si>
    <t xml:space="preserve">Beccles, Worlingham w Barnby &amp; North Cove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</si>
</sst>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quot;£&quot;#,##0.00"/>
    <numFmt numFmtId="165" formatCode="[$-F800]dddd\,\ mmmm\ dd\,\ yyyy"/>
  </numFmts>
  <fonts count="22" x14ac:knownFonts="1">
    <font>
      <sz val="11"/>
      <color theme="1"/>
      <name val="Calibri"/>
      <family val="2"/>
      <scheme val="minor"/>
    </font>
    <font>
      <b/>
      <sz val="11"/>
      <color indexed="8"/>
      <name val="Calibri"/>
      <family val="2"/>
    </font>
    <font>
      <b/>
      <sz val="11"/>
      <color theme="0"/>
      <name val="Calibri"/>
      <family val="2"/>
      <scheme val="minor"/>
    </font>
    <font>
      <b/>
      <sz val="11"/>
      <color theme="1"/>
      <name val="Calibri"/>
      <family val="2"/>
      <scheme val="minor"/>
    </font>
    <font>
      <sz val="11"/>
      <color rgb="FFFF0000"/>
      <name val="Calibri"/>
      <family val="2"/>
      <scheme val="minor"/>
    </font>
    <font>
      <b/>
      <sz val="16"/>
      <color theme="1"/>
      <name val="Calibri"/>
      <family val="2"/>
      <scheme val="minor"/>
    </font>
    <font>
      <b/>
      <sz val="11"/>
      <color theme="1"/>
      <name val="Tahoma"/>
      <family val="2"/>
    </font>
    <font>
      <b/>
      <sz val="14"/>
      <color theme="1"/>
      <name val="Calibri"/>
      <family val="2"/>
      <scheme val="minor"/>
    </font>
    <font>
      <sz val="8"/>
      <color rgb="FFFF0000"/>
      <name val="Calibri"/>
      <family val="2"/>
      <scheme val="minor"/>
    </font>
    <font>
      <b/>
      <sz val="12"/>
      <color theme="1"/>
      <name val="Calibri"/>
      <family val="2"/>
      <scheme val="minor"/>
    </font>
    <font>
      <sz val="20"/>
      <color theme="1"/>
      <name val="Calibri"/>
      <family val="2"/>
      <scheme val="minor"/>
    </font>
    <font>
      <sz val="14"/>
      <color rgb="FFFF0000"/>
      <name val="Calibri"/>
      <family val="2"/>
      <scheme val="minor"/>
    </font>
    <font>
      <sz val="11"/>
      <name val="Calibri"/>
      <family val="2"/>
    </font>
    <font>
      <sz val="11"/>
      <name val="Calibri"/>
      <family val="2"/>
    </font>
    <font>
      <sz val="10"/>
      <color indexed="8"/>
      <name val="Arial"/>
      <family val="2"/>
    </font>
    <font>
      <sz val="11"/>
      <color indexed="8"/>
      <name val="Tahoma"/>
      <family val="2"/>
    </font>
    <font>
      <sz val="11"/>
      <color theme="0"/>
      <name val="Calibri"/>
      <family val="2"/>
      <scheme val="minor"/>
    </font>
    <font>
      <sz val="11"/>
      <name val="Calibri"/>
      <family val="2"/>
    </font>
    <font>
      <sz val="11"/>
      <name val="Calibri"/>
      <family val="2"/>
    </font>
    <font>
      <b/>
      <sz val="14"/>
      <color rgb="FFFF0000"/>
      <name val="Calibri"/>
      <family val="2"/>
      <scheme val="minor"/>
    </font>
    <font>
      <sz val="11"/>
      <name val="Calibri"/>
      <family val="2"/>
    </font>
    <font>
      <u/>
      <sz val="11"/>
      <color theme="10"/>
      <name val="Calibri"/>
      <family val="2"/>
      <scheme val="minor"/>
    </font>
  </fonts>
  <fills count="11">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EEEEEE"/>
      </patternFill>
    </fill>
    <fill>
      <patternFill patternType="solid">
        <fgColor rgb="FFEEEEEE"/>
        <bgColor indexed="64"/>
      </patternFill>
    </fill>
    <fill>
      <patternFill patternType="solid">
        <fgColor theme="8" tint="0.79998168889431442"/>
        <bgColor indexed="64"/>
      </patternFill>
    </fill>
    <fill>
      <patternFill patternType="solid">
        <fgColor theme="3" tint="0.79998168889431442"/>
        <bgColor indexed="64"/>
      </patternFill>
    </fill>
    <fill>
      <patternFill patternType="solid">
        <fgColor rgb="FFFFFF00"/>
        <bgColor indexed="64"/>
      </patternFill>
    </fill>
    <fill>
      <patternFill patternType="solid">
        <fgColor theme="4" tint="0.79998168889431442"/>
        <bgColor theme="4" tint="0.79998168889431442"/>
      </patternFill>
    </fill>
    <fill>
      <patternFill patternType="solid">
        <fgColor theme="4"/>
        <bgColor theme="4"/>
      </patternFill>
    </fill>
  </fills>
  <borders count="2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bottom style="thin">
        <color rgb="FF000000"/>
      </bottom>
      <diagonal/>
    </border>
    <border>
      <left/>
      <right/>
      <top style="thin">
        <color rgb="FFD3D3D3"/>
      </top>
      <bottom style="thin">
        <color rgb="FF000000"/>
      </bottom>
      <diagonal/>
    </border>
    <border>
      <left/>
      <right/>
      <top style="thin">
        <color theme="4" tint="0.39997558519241921"/>
      </top>
      <bottom style="thin">
        <color theme="4" tint="0.39997558519241921"/>
      </bottom>
      <diagonal/>
    </border>
    <border>
      <left/>
      <right/>
      <top style="thin">
        <color theme="4" tint="0.39997558519241921"/>
      </top>
      <bottom/>
      <diagonal/>
    </border>
    <border>
      <left style="thin">
        <color theme="4" tint="0.39997558519241921"/>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
      <left style="thin">
        <color theme="4" tint="0.39997558519241921"/>
      </left>
      <right/>
      <top style="thin">
        <color theme="4" tint="0.39997558519241921"/>
      </top>
      <bottom/>
      <diagonal/>
    </border>
    <border>
      <left/>
      <right style="thin">
        <color theme="4" tint="0.39997558519241921"/>
      </right>
      <top style="thin">
        <color theme="4" tint="0.39997558519241921"/>
      </top>
      <bottom/>
      <diagonal/>
    </border>
  </borders>
  <cellStyleXfs count="4">
    <xf numFmtId="0" fontId="0" fillId="0" borderId="0"/>
    <xf numFmtId="0" fontId="12" fillId="0" borderId="0"/>
    <xf numFmtId="0" fontId="14" fillId="0" borderId="0"/>
    <xf numFmtId="0" fontId="21" fillId="0" borderId="0" applyNumberFormat="0" applyFill="0" applyBorder="0" applyAlignment="0" applyProtection="0"/>
  </cellStyleXfs>
  <cellXfs count="162">
    <xf numFmtId="0" fontId="0" fillId="0" borderId="0" xfId="0"/>
    <xf numFmtId="0" fontId="0" fillId="0" borderId="0" xfId="0" applyAlignment="1">
      <alignment vertical="center"/>
    </xf>
    <xf numFmtId="0" fontId="0" fillId="0" borderId="1" xfId="0" applyBorder="1" applyAlignment="1">
      <alignment vertical="center"/>
    </xf>
    <xf numFmtId="0" fontId="0" fillId="0" borderId="0" xfId="0" applyAlignment="1">
      <alignment horizontal="right" vertical="center"/>
    </xf>
    <xf numFmtId="0" fontId="3" fillId="0" borderId="0" xfId="0" applyFont="1" applyAlignment="1">
      <alignment vertical="center"/>
    </xf>
    <xf numFmtId="0" fontId="3" fillId="0" borderId="1" xfId="0" applyFont="1" applyBorder="1" applyAlignment="1">
      <alignment vertical="center"/>
    </xf>
    <xf numFmtId="0" fontId="6" fillId="2" borderId="1" xfId="0" applyFont="1" applyFill="1" applyBorder="1" applyAlignment="1">
      <alignment vertical="center"/>
    </xf>
    <xf numFmtId="0" fontId="6" fillId="2" borderId="2" xfId="0" applyFont="1" applyFill="1" applyBorder="1" applyAlignment="1">
      <alignment vertical="center"/>
    </xf>
    <xf numFmtId="0" fontId="0" fillId="2" borderId="0" xfId="0" applyFill="1" applyAlignment="1">
      <alignment vertical="center"/>
    </xf>
    <xf numFmtId="0" fontId="0" fillId="2" borderId="1" xfId="0" applyFill="1" applyBorder="1" applyAlignment="1">
      <alignment vertical="center"/>
    </xf>
    <xf numFmtId="0" fontId="0" fillId="2" borderId="3" xfId="0" applyFill="1" applyBorder="1" applyAlignment="1">
      <alignment horizontal="center" vertical="center"/>
    </xf>
    <xf numFmtId="0" fontId="0" fillId="2" borderId="2" xfId="0" applyFill="1" applyBorder="1" applyAlignment="1">
      <alignment vertical="center"/>
    </xf>
    <xf numFmtId="164" fontId="7" fillId="0" borderId="1" xfId="0" applyNumberFormat="1" applyFont="1" applyBorder="1" applyAlignment="1">
      <alignment vertical="center"/>
    </xf>
    <xf numFmtId="0" fontId="7" fillId="2" borderId="1" xfId="0" applyFont="1" applyFill="1" applyBorder="1" applyAlignment="1">
      <alignment vertical="center"/>
    </xf>
    <xf numFmtId="0" fontId="7" fillId="0" borderId="0" xfId="0" applyFont="1" applyAlignment="1">
      <alignment vertical="center"/>
    </xf>
    <xf numFmtId="0" fontId="7" fillId="2" borderId="4" xfId="0" applyFont="1" applyFill="1" applyBorder="1" applyAlignment="1">
      <alignment horizontal="left" vertical="center"/>
    </xf>
    <xf numFmtId="164" fontId="7" fillId="2" borderId="4" xfId="0" applyNumberFormat="1" applyFont="1" applyFill="1" applyBorder="1" applyAlignment="1">
      <alignment horizontal="left" vertical="center"/>
    </xf>
    <xf numFmtId="164" fontId="7" fillId="0" borderId="0" xfId="0" applyNumberFormat="1" applyFont="1" applyAlignment="1">
      <alignment vertical="center"/>
    </xf>
    <xf numFmtId="0" fontId="7" fillId="2" borderId="5" xfId="0" applyFont="1" applyFill="1" applyBorder="1" applyAlignment="1">
      <alignment horizontal="left" vertical="center"/>
    </xf>
    <xf numFmtId="0" fontId="4" fillId="0" borderId="2" xfId="0" applyFont="1" applyBorder="1" applyAlignment="1">
      <alignment horizontal="center" vertical="center"/>
    </xf>
    <xf numFmtId="0" fontId="4" fillId="0" borderId="2" xfId="0" applyFont="1" applyBorder="1" applyAlignment="1">
      <alignment horizontal="left" vertical="center"/>
    </xf>
    <xf numFmtId="0" fontId="8" fillId="2" borderId="1" xfId="0" applyFont="1" applyFill="1" applyBorder="1" applyAlignment="1">
      <alignment horizontal="center" vertical="center" wrapText="1"/>
    </xf>
    <xf numFmtId="0" fontId="7" fillId="2" borderId="0" xfId="0" applyFont="1" applyFill="1" applyAlignment="1">
      <alignment vertical="center"/>
    </xf>
    <xf numFmtId="0" fontId="0" fillId="2" borderId="6" xfId="0" applyFill="1" applyBorder="1" applyAlignment="1">
      <alignment horizontal="center" vertical="center"/>
    </xf>
    <xf numFmtId="0" fontId="7" fillId="3" borderId="7" xfId="0" applyFont="1" applyFill="1" applyBorder="1" applyAlignment="1" applyProtection="1">
      <alignment horizontal="center" vertical="center"/>
      <protection locked="0"/>
    </xf>
    <xf numFmtId="164" fontId="7" fillId="0" borderId="1" xfId="0" applyNumberFormat="1" applyFont="1" applyBorder="1" applyAlignment="1" applyProtection="1">
      <alignment vertical="center"/>
      <protection locked="0"/>
    </xf>
    <xf numFmtId="0" fontId="4" fillId="0" borderId="0" xfId="0" applyFont="1" applyBorder="1" applyAlignment="1">
      <alignment horizontal="center" vertical="center"/>
    </xf>
    <xf numFmtId="0" fontId="1" fillId="0" borderId="0" xfId="0" applyFont="1"/>
    <xf numFmtId="0" fontId="0" fillId="0" borderId="0" xfId="0" applyAlignment="1">
      <alignment horizontal="center"/>
    </xf>
    <xf numFmtId="43" fontId="0" fillId="0" borderId="0" xfId="0" applyNumberFormat="1"/>
    <xf numFmtId="0" fontId="5" fillId="0" borderId="4" xfId="0" applyFont="1" applyBorder="1" applyAlignment="1" applyProtection="1">
      <alignment horizontal="center" vertical="center"/>
      <protection locked="0"/>
    </xf>
    <xf numFmtId="0" fontId="6" fillId="2" borderId="2" xfId="0" applyFont="1" applyFill="1" applyBorder="1" applyAlignment="1">
      <alignment horizontal="center" vertical="center"/>
    </xf>
    <xf numFmtId="0" fontId="9" fillId="0" borderId="1" xfId="0" applyFont="1" applyBorder="1" applyAlignment="1">
      <alignment vertical="center" wrapText="1"/>
    </xf>
    <xf numFmtId="0" fontId="2" fillId="0" borderId="0" xfId="0" applyFont="1" applyBorder="1" applyAlignment="1">
      <alignment horizontal="right" vertical="center" wrapText="1"/>
    </xf>
    <xf numFmtId="0" fontId="0" fillId="0" borderId="2" xfId="0" applyBorder="1" applyAlignment="1" applyProtection="1">
      <alignment vertical="center"/>
    </xf>
    <xf numFmtId="0" fontId="0" fillId="0" borderId="1" xfId="0" applyBorder="1" applyAlignment="1" applyProtection="1">
      <alignment vertical="center"/>
    </xf>
    <xf numFmtId="0" fontId="5" fillId="0" borderId="1" xfId="0" applyFont="1" applyBorder="1" applyAlignment="1" applyProtection="1">
      <alignment vertical="center"/>
    </xf>
    <xf numFmtId="0" fontId="3" fillId="0" borderId="1" xfId="0" applyFont="1" applyBorder="1" applyAlignment="1" applyProtection="1">
      <alignment vertical="center"/>
    </xf>
    <xf numFmtId="164" fontId="7" fillId="0" borderId="1" xfId="0" applyNumberFormat="1" applyFont="1" applyBorder="1" applyAlignment="1" applyProtection="1">
      <alignment vertical="center"/>
    </xf>
    <xf numFmtId="0" fontId="3" fillId="2" borderId="8" xfId="0" applyFont="1" applyFill="1" applyBorder="1" applyAlignment="1" applyProtection="1">
      <alignment horizontal="left" vertical="center"/>
    </xf>
    <xf numFmtId="0" fontId="3" fillId="2" borderId="2" xfId="0" applyFont="1" applyFill="1" applyBorder="1" applyAlignment="1" applyProtection="1">
      <alignment horizontal="center" vertical="center"/>
    </xf>
    <xf numFmtId="0" fontId="3" fillId="2" borderId="2" xfId="0" applyFont="1" applyFill="1" applyBorder="1" applyAlignment="1" applyProtection="1">
      <alignment horizontal="left" vertical="center"/>
    </xf>
    <xf numFmtId="0" fontId="3" fillId="2" borderId="1" xfId="0" applyFont="1" applyFill="1" applyBorder="1" applyAlignment="1" applyProtection="1">
      <alignment vertical="center"/>
    </xf>
    <xf numFmtId="0" fontId="3" fillId="0" borderId="0" xfId="0" applyFont="1" applyAlignment="1" applyProtection="1">
      <alignment vertical="center"/>
    </xf>
    <xf numFmtId="0" fontId="0" fillId="0" borderId="0" xfId="0" applyAlignment="1" applyProtection="1">
      <alignment vertical="center"/>
    </xf>
    <xf numFmtId="0" fontId="7" fillId="0" borderId="0" xfId="0" applyFont="1" applyAlignment="1" applyProtection="1">
      <alignment vertical="center"/>
    </xf>
    <xf numFmtId="0" fontId="0" fillId="0" borderId="1" xfId="0" applyBorder="1" applyAlignment="1" applyProtection="1">
      <alignment vertical="center" wrapText="1"/>
    </xf>
    <xf numFmtId="0" fontId="0" fillId="0" borderId="1" xfId="0" applyFill="1" applyBorder="1" applyAlignment="1" applyProtection="1">
      <alignment vertical="center"/>
    </xf>
    <xf numFmtId="0" fontId="4" fillId="0" borderId="2" xfId="0" applyFont="1" applyBorder="1" applyAlignment="1" applyProtection="1">
      <alignment horizontal="center" vertical="center"/>
    </xf>
    <xf numFmtId="165" fontId="4" fillId="0" borderId="2" xfId="0" applyNumberFormat="1" applyFont="1" applyBorder="1" applyAlignment="1" applyProtection="1">
      <alignment horizontal="center" vertical="center"/>
    </xf>
    <xf numFmtId="0" fontId="0" fillId="0" borderId="0" xfId="0" applyFill="1"/>
    <xf numFmtId="0" fontId="15" fillId="0" borderId="0" xfId="2" applyFont="1" applyFill="1" applyBorder="1" applyAlignment="1"/>
    <xf numFmtId="0" fontId="15" fillId="6" borderId="0" xfId="2" applyFont="1" applyFill="1" applyBorder="1" applyAlignment="1"/>
    <xf numFmtId="0" fontId="15" fillId="7" borderId="0" xfId="2" applyFont="1" applyFill="1" applyBorder="1" applyAlignment="1"/>
    <xf numFmtId="0" fontId="16" fillId="0" borderId="0" xfId="0" applyFont="1" applyFill="1" applyAlignment="1">
      <alignment vertical="center"/>
    </xf>
    <xf numFmtId="0" fontId="0" fillId="8" borderId="0" xfId="0" applyFill="1"/>
    <xf numFmtId="0" fontId="12" fillId="4" borderId="18" xfId="1" applyNumberFormat="1" applyFont="1" applyFill="1" applyBorder="1" applyProtection="1"/>
    <xf numFmtId="0" fontId="12" fillId="4" borderId="18" xfId="1" applyNumberFormat="1" applyFont="1" applyFill="1" applyBorder="1" applyAlignment="1" applyProtection="1">
      <alignment horizontal="right"/>
    </xf>
    <xf numFmtId="0" fontId="13" fillId="5" borderId="18" xfId="1" applyNumberFormat="1" applyFont="1" applyFill="1" applyBorder="1" applyProtection="1"/>
    <xf numFmtId="0" fontId="0" fillId="0" borderId="0" xfId="0" applyProtection="1"/>
    <xf numFmtId="164" fontId="7" fillId="0" borderId="1" xfId="0" applyNumberFormat="1" applyFont="1" applyBorder="1" applyAlignment="1" applyProtection="1">
      <alignment horizontal="right"/>
    </xf>
    <xf numFmtId="0" fontId="0" fillId="4" borderId="19" xfId="0" applyNumberFormat="1" applyFont="1" applyFill="1" applyBorder="1"/>
    <xf numFmtId="0" fontId="12" fillId="5" borderId="18" xfId="1" applyNumberFormat="1" applyFont="1" applyFill="1" applyBorder="1" applyProtection="1"/>
    <xf numFmtId="0" fontId="12" fillId="0" borderId="0" xfId="1" applyNumberFormat="1" applyFont="1" applyFill="1" applyProtection="1"/>
    <xf numFmtId="0" fontId="0" fillId="4" borderId="0" xfId="0" applyNumberFormat="1" applyFont="1" applyFill="1" applyBorder="1"/>
    <xf numFmtId="0" fontId="12" fillId="0" borderId="0" xfId="1" applyNumberFormat="1" applyFont="1" applyFill="1" applyProtection="1">
      <protection locked="0"/>
    </xf>
    <xf numFmtId="0" fontId="12" fillId="0" borderId="0" xfId="1" applyNumberFormat="1" applyFont="1" applyFill="1" applyAlignment="1" applyProtection="1">
      <alignment horizontal="left"/>
      <protection locked="0"/>
    </xf>
    <xf numFmtId="0" fontId="12" fillId="0" borderId="20" xfId="1" applyNumberFormat="1" applyFont="1" applyBorder="1" applyAlignment="1"/>
    <xf numFmtId="0" fontId="0" fillId="0" borderId="1" xfId="0" applyBorder="1" applyAlignment="1" applyProtection="1">
      <alignment horizontal="left" vertical="center"/>
    </xf>
    <xf numFmtId="4" fontId="0" fillId="0" borderId="1" xfId="0" applyNumberFormat="1" applyBorder="1" applyAlignment="1" applyProtection="1">
      <alignment horizontal="left" vertical="center"/>
    </xf>
    <xf numFmtId="0" fontId="17" fillId="5" borderId="18" xfId="1" applyNumberFormat="1" applyFont="1" applyFill="1" applyBorder="1" applyProtection="1"/>
    <xf numFmtId="0" fontId="0" fillId="0" borderId="3" xfId="0" applyBorder="1" applyAlignment="1" applyProtection="1">
      <alignment horizontal="left" vertical="center"/>
      <protection locked="0"/>
    </xf>
    <xf numFmtId="49" fontId="12" fillId="0" borderId="0" xfId="0" applyNumberFormat="1" applyFont="1" applyAlignment="1">
      <alignment horizontal="left"/>
    </xf>
    <xf numFmtId="49" fontId="12" fillId="0" borderId="0" xfId="0" applyNumberFormat="1" applyFont="1" applyAlignment="1" applyProtection="1">
      <alignment horizontal="left"/>
    </xf>
    <xf numFmtId="0" fontId="18" fillId="9" borderId="20" xfId="1" applyNumberFormat="1" applyFont="1" applyFill="1" applyBorder="1" applyAlignment="1" applyProtection="1">
      <alignment horizontal="right"/>
    </xf>
    <xf numFmtId="0" fontId="18" fillId="0" borderId="0" xfId="1" applyNumberFormat="1" applyFont="1" applyFill="1" applyBorder="1" applyProtection="1"/>
    <xf numFmtId="0" fontId="18" fillId="9" borderId="21" xfId="1" applyNumberFormat="1" applyFont="1" applyFill="1" applyBorder="1" applyAlignment="1" applyProtection="1">
      <alignment horizontal="right"/>
    </xf>
    <xf numFmtId="0" fontId="0" fillId="0" borderId="0" xfId="0" applyNumberFormat="1" applyFont="1" applyBorder="1" applyProtection="1"/>
    <xf numFmtId="49" fontId="18" fillId="0" borderId="0" xfId="0" applyNumberFormat="1" applyFont="1" applyBorder="1" applyAlignment="1" applyProtection="1">
      <alignment horizontal="left"/>
    </xf>
    <xf numFmtId="49" fontId="12" fillId="0" borderId="0" xfId="0" applyNumberFormat="1" applyFont="1" applyBorder="1" applyAlignment="1">
      <alignment horizontal="left"/>
    </xf>
    <xf numFmtId="0" fontId="12" fillId="0" borderId="0" xfId="1" applyNumberFormat="1" applyFont="1" applyFill="1" applyBorder="1" applyProtection="1"/>
    <xf numFmtId="0" fontId="12" fillId="9" borderId="20" xfId="1" applyNumberFormat="1" applyFont="1" applyFill="1" applyBorder="1" applyAlignment="1" applyProtection="1">
      <alignment horizontal="right"/>
    </xf>
    <xf numFmtId="0" fontId="0" fillId="0" borderId="0" xfId="0" applyNumberFormat="1" applyFont="1" applyAlignment="1">
      <alignment horizontal="left"/>
    </xf>
    <xf numFmtId="0" fontId="18" fillId="0" borderId="0" xfId="1" applyNumberFormat="1" applyFont="1" applyFill="1" applyBorder="1" applyAlignment="1" applyProtection="1">
      <alignment horizontal="left"/>
    </xf>
    <xf numFmtId="49" fontId="12" fillId="0" borderId="0" xfId="0" applyNumberFormat="1" applyFont="1" applyFill="1" applyAlignment="1">
      <alignment horizontal="left"/>
    </xf>
    <xf numFmtId="0" fontId="12" fillId="0" borderId="0" xfId="1" applyNumberFormat="1" applyFont="1" applyFill="1" applyAlignment="1" applyProtection="1">
      <alignment horizontal="left"/>
    </xf>
    <xf numFmtId="49" fontId="12" fillId="0" borderId="0" xfId="0" applyNumberFormat="1" applyFont="1" applyBorder="1" applyAlignment="1" applyProtection="1">
      <alignment horizontal="left"/>
    </xf>
    <xf numFmtId="0" fontId="0" fillId="4" borderId="19" xfId="0" applyNumberFormat="1" applyFont="1" applyFill="1" applyBorder="1" applyAlignment="1">
      <alignment horizontal="left"/>
    </xf>
    <xf numFmtId="0" fontId="4" fillId="0" borderId="0" xfId="0" applyFont="1"/>
    <xf numFmtId="43" fontId="4" fillId="0" borderId="0" xfId="0" applyNumberFormat="1" applyFont="1"/>
    <xf numFmtId="0" fontId="20" fillId="0" borderId="0" xfId="1" applyNumberFormat="1" applyFont="1" applyFill="1" applyProtection="1"/>
    <xf numFmtId="0" fontId="20" fillId="0" borderId="0" xfId="1" applyNumberFormat="1" applyFont="1" applyFill="1" applyAlignment="1" applyProtection="1">
      <alignment horizontal="left"/>
    </xf>
    <xf numFmtId="0" fontId="20" fillId="9" borderId="20" xfId="1" applyNumberFormat="1" applyFont="1" applyFill="1" applyBorder="1" applyAlignment="1" applyProtection="1">
      <alignment horizontal="right"/>
    </xf>
    <xf numFmtId="49" fontId="20" fillId="0" borderId="0" xfId="0" applyNumberFormat="1" applyFont="1" applyAlignment="1">
      <alignment horizontal="left"/>
    </xf>
    <xf numFmtId="49" fontId="21" fillId="0" borderId="0" xfId="3" applyNumberFormat="1" applyAlignment="1">
      <alignment horizontal="left"/>
    </xf>
    <xf numFmtId="0" fontId="21" fillId="0" borderId="0" xfId="3" applyNumberFormat="1" applyFill="1" applyAlignment="1" applyProtection="1">
      <alignment horizontal="left"/>
    </xf>
    <xf numFmtId="0" fontId="2" fillId="10" borderId="24" xfId="0" applyFont="1" applyFill="1" applyBorder="1"/>
    <xf numFmtId="0" fontId="2" fillId="10" borderId="25" xfId="0" applyFont="1" applyFill="1" applyBorder="1"/>
    <xf numFmtId="0" fontId="0" fillId="9" borderId="24" xfId="0" applyFont="1" applyFill="1" applyBorder="1"/>
    <xf numFmtId="0" fontId="0" fillId="9" borderId="25" xfId="0" applyFont="1" applyFill="1" applyBorder="1"/>
    <xf numFmtId="0" fontId="0" fillId="0" borderId="24" xfId="0" applyFont="1" applyBorder="1"/>
    <xf numFmtId="0" fontId="0" fillId="0" borderId="25" xfId="0" applyFont="1" applyBorder="1"/>
    <xf numFmtId="0" fontId="0" fillId="9" borderId="22" xfId="0" applyFont="1" applyFill="1" applyBorder="1"/>
    <xf numFmtId="0" fontId="0" fillId="9" borderId="23" xfId="0" applyFont="1" applyFill="1" applyBorder="1"/>
    <xf numFmtId="0" fontId="0" fillId="0" borderId="8" xfId="0" applyBorder="1" applyAlignment="1" applyProtection="1">
      <alignment horizontal="left" vertical="center"/>
      <protection locked="0"/>
    </xf>
    <xf numFmtId="0" fontId="0" fillId="0" borderId="3" xfId="0" applyBorder="1" applyAlignment="1" applyProtection="1">
      <alignment horizontal="left" vertical="center"/>
      <protection locked="0"/>
    </xf>
    <xf numFmtId="0" fontId="10" fillId="0" borderId="13" xfId="0" applyFont="1" applyBorder="1" applyAlignment="1" applyProtection="1">
      <alignment horizontal="left" vertical="center"/>
      <protection locked="0"/>
    </xf>
    <xf numFmtId="0" fontId="10" fillId="0" borderId="14" xfId="0" applyFont="1" applyBorder="1" applyAlignment="1" applyProtection="1">
      <alignment horizontal="left" vertical="center"/>
      <protection locked="0"/>
    </xf>
    <xf numFmtId="0" fontId="10" fillId="0" borderId="15" xfId="0" applyFont="1" applyBorder="1" applyAlignment="1" applyProtection="1">
      <alignment horizontal="left" vertical="center"/>
      <protection locked="0"/>
    </xf>
    <xf numFmtId="0" fontId="0" fillId="0" borderId="1" xfId="0" applyBorder="1" applyAlignment="1" applyProtection="1">
      <alignment horizontal="left" vertical="top"/>
      <protection locked="0"/>
    </xf>
    <xf numFmtId="164" fontId="7" fillId="0" borderId="8" xfId="0" applyNumberFormat="1" applyFont="1" applyBorder="1" applyAlignment="1" applyProtection="1">
      <alignment vertical="center"/>
    </xf>
    <xf numFmtId="164" fontId="7" fillId="0" borderId="2" xfId="0" applyNumberFormat="1" applyFont="1" applyBorder="1" applyAlignment="1" applyProtection="1">
      <alignment vertical="center"/>
    </xf>
    <xf numFmtId="0" fontId="6" fillId="2" borderId="8" xfId="0" applyFont="1" applyFill="1" applyBorder="1" applyAlignment="1">
      <alignment horizontal="left" vertical="center"/>
    </xf>
    <xf numFmtId="0" fontId="6" fillId="2" borderId="3" xfId="0" applyFont="1" applyFill="1" applyBorder="1" applyAlignment="1">
      <alignment horizontal="left" vertical="center"/>
    </xf>
    <xf numFmtId="0" fontId="6" fillId="2" borderId="11" xfId="0" applyFont="1" applyFill="1" applyBorder="1" applyAlignment="1">
      <alignment horizontal="left" vertical="center"/>
    </xf>
    <xf numFmtId="0" fontId="6" fillId="2" borderId="2" xfId="0" applyFont="1" applyFill="1" applyBorder="1" applyAlignment="1">
      <alignment horizontal="left" vertical="center"/>
    </xf>
    <xf numFmtId="0" fontId="0" fillId="0" borderId="1" xfId="0" applyBorder="1" applyAlignment="1">
      <alignment horizontal="left" vertical="center"/>
    </xf>
    <xf numFmtId="0" fontId="3" fillId="2" borderId="8" xfId="0" applyFont="1" applyFill="1" applyBorder="1" applyAlignment="1" applyProtection="1">
      <alignment horizontal="left" vertical="center"/>
    </xf>
    <xf numFmtId="0" fontId="3" fillId="2" borderId="2" xfId="0" applyFont="1" applyFill="1" applyBorder="1" applyAlignment="1" applyProtection="1">
      <alignment horizontal="left" vertical="center"/>
    </xf>
    <xf numFmtId="0" fontId="3" fillId="0" borderId="8" xfId="0" applyFont="1" applyBorder="1" applyAlignment="1" applyProtection="1">
      <alignment horizontal="right" vertical="center"/>
    </xf>
    <xf numFmtId="0" fontId="3" fillId="0" borderId="2" xfId="0" applyFont="1" applyBorder="1" applyAlignment="1" applyProtection="1">
      <alignment horizontal="right" vertical="center"/>
    </xf>
    <xf numFmtId="0" fontId="3" fillId="2" borderId="3" xfId="0" applyFont="1" applyFill="1" applyBorder="1" applyAlignment="1" applyProtection="1">
      <alignment horizontal="left" vertical="center"/>
    </xf>
    <xf numFmtId="0" fontId="0" fillId="0" borderId="8" xfId="0" applyBorder="1" applyAlignment="1" applyProtection="1">
      <alignment horizontal="left" vertical="center"/>
    </xf>
    <xf numFmtId="0" fontId="0" fillId="0" borderId="2" xfId="0" applyBorder="1" applyAlignment="1" applyProtection="1">
      <alignment horizontal="left" vertical="center"/>
    </xf>
    <xf numFmtId="0" fontId="0" fillId="0" borderId="0" xfId="0" applyAlignment="1" applyProtection="1">
      <alignment horizontal="left" vertical="center" wrapText="1"/>
    </xf>
    <xf numFmtId="0" fontId="0" fillId="0" borderId="12" xfId="0" applyBorder="1" applyAlignment="1" applyProtection="1">
      <alignment horizontal="left" vertical="center" wrapText="1"/>
    </xf>
    <xf numFmtId="0" fontId="6" fillId="2" borderId="1" xfId="0" applyFont="1" applyFill="1" applyBorder="1" applyAlignment="1">
      <alignment horizontal="left" vertical="center"/>
    </xf>
    <xf numFmtId="0" fontId="0" fillId="0" borderId="1" xfId="0" applyBorder="1" applyAlignment="1">
      <alignment horizontal="left" vertical="center" wrapText="1"/>
    </xf>
    <xf numFmtId="0" fontId="0" fillId="0" borderId="8" xfId="0" applyBorder="1" applyAlignment="1" applyProtection="1">
      <alignment vertical="center"/>
      <protection locked="0"/>
    </xf>
    <xf numFmtId="0" fontId="0" fillId="0" borderId="3" xfId="0" applyBorder="1" applyAlignment="1" applyProtection="1">
      <alignment vertical="center"/>
      <protection locked="0"/>
    </xf>
    <xf numFmtId="0" fontId="0" fillId="0" borderId="8" xfId="0" applyBorder="1" applyAlignment="1" applyProtection="1">
      <alignment horizontal="left" vertical="center" wrapText="1"/>
      <protection locked="0"/>
    </xf>
    <xf numFmtId="0" fontId="0" fillId="0" borderId="3" xfId="0" applyBorder="1" applyAlignment="1" applyProtection="1">
      <alignment horizontal="left" vertical="center" wrapText="1"/>
      <protection locked="0"/>
    </xf>
    <xf numFmtId="0" fontId="4" fillId="0" borderId="8" xfId="0" applyFont="1" applyBorder="1" applyAlignment="1" applyProtection="1">
      <alignment horizontal="left" vertical="center"/>
      <protection locked="0"/>
    </xf>
    <xf numFmtId="0" fontId="4" fillId="0" borderId="3" xfId="0" applyFont="1" applyBorder="1" applyAlignment="1" applyProtection="1">
      <alignment horizontal="left" vertical="center"/>
      <protection locked="0"/>
    </xf>
    <xf numFmtId="14" fontId="0" fillId="0" borderId="8" xfId="0" applyNumberFormat="1" applyBorder="1" applyAlignment="1" applyProtection="1">
      <alignment horizontal="left" vertical="center"/>
      <protection locked="0"/>
    </xf>
    <xf numFmtId="14" fontId="0" fillId="0" borderId="3" xfId="0" applyNumberFormat="1" applyBorder="1" applyAlignment="1" applyProtection="1">
      <alignment horizontal="left" vertical="center"/>
      <protection locked="0"/>
    </xf>
    <xf numFmtId="0" fontId="11" fillId="0" borderId="11" xfId="0" applyFont="1" applyBorder="1" applyAlignment="1">
      <alignment horizontal="center" vertical="center"/>
    </xf>
    <xf numFmtId="0" fontId="0" fillId="0" borderId="1" xfId="0" applyBorder="1" applyAlignment="1" applyProtection="1">
      <alignment vertical="center"/>
      <protection locked="0"/>
    </xf>
    <xf numFmtId="0" fontId="7" fillId="2" borderId="1" xfId="0" applyFont="1" applyFill="1" applyBorder="1" applyAlignment="1">
      <alignment horizontal="left" vertical="center"/>
    </xf>
    <xf numFmtId="0" fontId="7" fillId="0" borderId="1" xfId="0" applyFont="1" applyBorder="1" applyAlignment="1">
      <alignment horizontal="left" vertical="center"/>
    </xf>
    <xf numFmtId="0" fontId="0" fillId="0" borderId="1" xfId="0" applyBorder="1" applyAlignment="1" applyProtection="1">
      <alignment horizontal="center" vertical="center"/>
      <protection locked="0"/>
    </xf>
    <xf numFmtId="164" fontId="7" fillId="0" borderId="1" xfId="0" applyNumberFormat="1" applyFont="1" applyBorder="1" applyAlignment="1">
      <alignment horizontal="center" vertical="center"/>
    </xf>
    <xf numFmtId="0" fontId="0" fillId="0" borderId="1" xfId="0" applyBorder="1" applyAlignment="1" applyProtection="1">
      <alignment horizontal="left" vertical="center"/>
      <protection locked="0"/>
    </xf>
    <xf numFmtId="0" fontId="7" fillId="2" borderId="4" xfId="0" applyFont="1" applyFill="1" applyBorder="1" applyAlignment="1">
      <alignment horizontal="left" vertical="center"/>
    </xf>
    <xf numFmtId="0" fontId="7" fillId="2" borderId="9" xfId="0" applyFont="1" applyFill="1" applyBorder="1" applyAlignment="1">
      <alignment horizontal="left" vertical="center"/>
    </xf>
    <xf numFmtId="0" fontId="7" fillId="2" borderId="5" xfId="0" applyFont="1" applyFill="1" applyBorder="1" applyAlignment="1">
      <alignment horizontal="left" vertical="center"/>
    </xf>
    <xf numFmtId="0" fontId="0" fillId="2" borderId="8" xfId="0" applyFill="1" applyBorder="1" applyAlignment="1">
      <alignment horizontal="right" vertical="center"/>
    </xf>
    <xf numFmtId="0" fontId="0" fillId="2" borderId="3" xfId="0" applyFill="1" applyBorder="1" applyAlignment="1">
      <alignment horizontal="right" vertical="center"/>
    </xf>
    <xf numFmtId="164" fontId="7" fillId="2" borderId="16" xfId="0" applyNumberFormat="1" applyFont="1" applyFill="1" applyBorder="1" applyAlignment="1">
      <alignment horizontal="center" vertical="center"/>
    </xf>
    <xf numFmtId="0" fontId="7" fillId="2" borderId="17" xfId="0" applyFont="1" applyFill="1" applyBorder="1" applyAlignment="1">
      <alignment horizontal="center" vertical="center"/>
    </xf>
    <xf numFmtId="0" fontId="7" fillId="2" borderId="1" xfId="0" applyFont="1" applyFill="1" applyBorder="1" applyAlignment="1">
      <alignment horizontal="center" vertical="center"/>
    </xf>
    <xf numFmtId="0" fontId="7" fillId="2" borderId="10" xfId="0" applyFont="1" applyFill="1" applyBorder="1" applyAlignment="1">
      <alignment horizontal="left" vertical="center"/>
    </xf>
    <xf numFmtId="0" fontId="0" fillId="0" borderId="3" xfId="0" applyBorder="1" applyAlignment="1" applyProtection="1">
      <alignment horizontal="left" vertical="center"/>
    </xf>
    <xf numFmtId="0" fontId="0" fillId="0" borderId="8" xfId="0" applyBorder="1" applyAlignment="1">
      <alignment horizontal="left" vertical="center"/>
    </xf>
    <xf numFmtId="0" fontId="0" fillId="0" borderId="3" xfId="0" applyBorder="1" applyAlignment="1">
      <alignment horizontal="left" vertical="center"/>
    </xf>
    <xf numFmtId="0" fontId="0" fillId="0" borderId="2" xfId="0" applyBorder="1" applyAlignment="1">
      <alignment horizontal="left" vertical="center"/>
    </xf>
    <xf numFmtId="0" fontId="0" fillId="0" borderId="8" xfId="0" applyBorder="1" applyAlignment="1" applyProtection="1">
      <alignment horizontal="center" vertical="center"/>
    </xf>
    <xf numFmtId="0" fontId="0" fillId="0" borderId="2" xfId="0" applyBorder="1" applyAlignment="1" applyProtection="1">
      <alignment horizontal="center" vertical="center"/>
    </xf>
    <xf numFmtId="0" fontId="3" fillId="0" borderId="8" xfId="0" applyFont="1" applyBorder="1" applyAlignment="1" applyProtection="1">
      <alignment horizontal="left" vertical="center" wrapText="1"/>
    </xf>
    <xf numFmtId="0" fontId="3" fillId="0" borderId="2" xfId="0" applyFont="1" applyBorder="1" applyAlignment="1" applyProtection="1">
      <alignment horizontal="left" vertical="center" wrapText="1"/>
    </xf>
    <xf numFmtId="0" fontId="0" fillId="0" borderId="8" xfId="0" applyBorder="1" applyAlignment="1" applyProtection="1">
      <alignment horizontal="center" vertical="center"/>
      <protection locked="0"/>
    </xf>
    <xf numFmtId="0" fontId="0" fillId="0" borderId="3" xfId="0" applyBorder="1" applyAlignment="1" applyProtection="1">
      <alignment horizontal="center" vertical="center"/>
      <protection locked="0"/>
    </xf>
  </cellXfs>
  <cellStyles count="4">
    <cellStyle name="Hyperlink" xfId="3" builtinId="8"/>
    <cellStyle name="Normal" xfId="0" builtinId="0"/>
    <cellStyle name="Normal 2" xfId="1" xr:uid="{00000000-0005-0000-0000-000001000000}"/>
    <cellStyle name="Normal_Sheet1" xfId="2" xr:uid="{00000000-0005-0000-0000-000002000000}"/>
  </cellStyles>
  <dxfs count="10">
    <dxf>
      <font>
        <b val="0"/>
        <i val="0"/>
        <strike val="0"/>
        <condense val="0"/>
        <extend val="0"/>
        <outline val="0"/>
        <shadow val="0"/>
        <u val="none"/>
        <vertAlign val="baseline"/>
        <sz val="11"/>
        <color auto="1"/>
        <name val="Calibri"/>
        <scheme val="none"/>
      </font>
      <numFmt numFmtId="30" formatCode="@"/>
      <alignment horizontal="left" vertical="bottom" textRotation="0" wrapText="0" indent="0" justifyLastLine="0" shrinkToFit="0" readingOrder="0"/>
    </dxf>
    <dxf>
      <font>
        <b val="0"/>
        <i val="0"/>
        <strike val="0"/>
        <condense val="0"/>
        <extend val="0"/>
        <outline val="0"/>
        <shadow val="0"/>
        <u val="none"/>
        <vertAlign val="baseline"/>
        <sz val="11"/>
        <color auto="1"/>
        <name val="Calibri"/>
        <scheme val="none"/>
      </font>
      <numFmt numFmtId="30" formatCode="@"/>
      <alignment horizontal="left"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numFmt numFmtId="0" formatCode="General"/>
    </dxf>
    <dxf>
      <font>
        <b val="0"/>
        <i val="0"/>
        <strike val="0"/>
        <condense val="0"/>
        <extend val="0"/>
        <outline val="0"/>
        <shadow val="0"/>
        <u val="none"/>
        <vertAlign val="baseline"/>
        <sz val="11"/>
        <color auto="1"/>
        <name val="Calibri"/>
        <scheme val="none"/>
      </font>
      <numFmt numFmtId="0" formatCode="General"/>
      <protection locked="1" hidden="0"/>
    </dxf>
    <dxf>
      <font>
        <b val="0"/>
        <i val="0"/>
        <strike val="0"/>
        <condense val="0"/>
        <extend val="0"/>
        <outline val="0"/>
        <shadow val="0"/>
        <u val="none"/>
        <vertAlign val="baseline"/>
        <sz val="11"/>
        <color auto="1"/>
        <name val="Calibri"/>
        <scheme val="none"/>
      </font>
      <numFmt numFmtId="0" formatCode="General"/>
      <fill>
        <patternFill patternType="solid">
          <fgColor theme="4" tint="0.79998168889431442"/>
          <bgColor theme="4" tint="0.79998168889431442"/>
        </patternFill>
      </fill>
      <alignment horizontal="right" vertical="bottom" textRotation="0" wrapText="0" indent="0" justifyLastLine="0" shrinkToFit="0" readingOrder="0"/>
      <border diagonalUp="0" diagonalDown="0" outline="0">
        <left/>
        <right/>
        <top style="thin">
          <color theme="4" tint="0.39997558519241921"/>
        </top>
        <bottom style="thin">
          <color theme="4" tint="0.39997558519241921"/>
        </bottom>
      </border>
      <protection locked="1" hidden="0"/>
    </dxf>
    <dxf>
      <font>
        <b val="0"/>
        <i val="0"/>
        <strike val="0"/>
        <condense val="0"/>
        <extend val="0"/>
        <outline val="0"/>
        <shadow val="0"/>
        <u val="none"/>
        <vertAlign val="baseline"/>
        <sz val="11"/>
        <color auto="1"/>
        <name val="Calibri"/>
        <scheme val="none"/>
      </font>
      <numFmt numFmtId="0" formatCode="General"/>
      <alignment horizontal="left" vertical="bottom" textRotation="0" wrapText="0" indent="0" justifyLastLine="0" shrinkToFit="0" readingOrder="0"/>
      <protection locked="1" hidden="0"/>
    </dxf>
    <dxf>
      <font>
        <b val="0"/>
        <i val="0"/>
        <strike val="0"/>
        <condense val="0"/>
        <extend val="0"/>
        <outline val="0"/>
        <shadow val="0"/>
        <u val="none"/>
        <vertAlign val="baseline"/>
        <sz val="11"/>
        <color auto="1"/>
        <name val="Calibri"/>
        <scheme val="none"/>
      </font>
      <numFmt numFmtId="0" formatCode="General"/>
      <protection locked="1" hidden="0"/>
    </dxf>
    <dxf>
      <border outline="0">
        <top style="thin">
          <color rgb="FFD3D3D3"/>
        </top>
      </border>
    </dxf>
    <dxf>
      <border outline="0">
        <bottom style="thin">
          <color rgb="FF000000"/>
        </bottom>
      </border>
    </dxf>
    <dxf>
      <font>
        <b val="0"/>
        <i val="0"/>
        <strike val="0"/>
        <condense val="0"/>
        <extend val="0"/>
        <outline val="0"/>
        <shadow val="0"/>
        <u val="none"/>
        <vertAlign val="baseline"/>
        <sz val="11"/>
        <color auto="1"/>
        <name val="Calibri"/>
        <scheme val="none"/>
      </font>
      <numFmt numFmtId="0" formatCode="General"/>
      <fill>
        <patternFill patternType="solid">
          <fgColor indexed="64"/>
          <bgColor rgb="FFEEEEEE"/>
        </patternFill>
      </fill>
      <protection locked="1"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onnections" Target="connections.xml"/><Relationship Id="rId5" Type="http://schemas.openxmlformats.org/officeDocument/2006/relationships/theme" Target="theme/theme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8</xdr:col>
      <xdr:colOff>421005</xdr:colOff>
      <xdr:row>2</xdr:row>
      <xdr:rowOff>146683</xdr:rowOff>
    </xdr:from>
    <xdr:to>
      <xdr:col>14</xdr:col>
      <xdr:colOff>24765</xdr:colOff>
      <xdr:row>25</xdr:row>
      <xdr:rowOff>40005</xdr:rowOff>
    </xdr:to>
    <xdr:sp macro="" textlink="">
      <xdr:nvSpPr>
        <xdr:cNvPr id="2" name="Rectangle 1">
          <a:extLst>
            <a:ext uri="{FF2B5EF4-FFF2-40B4-BE49-F238E27FC236}">
              <a16:creationId xmlns:a16="http://schemas.microsoft.com/office/drawing/2014/main" id="{0DD2FA9D-F72E-47B3-ABD8-1F14269FDCD5}"/>
            </a:ext>
          </a:extLst>
        </xdr:cNvPr>
        <xdr:cNvSpPr/>
      </xdr:nvSpPr>
      <xdr:spPr>
        <a:xfrm>
          <a:off x="11203305" y="512443"/>
          <a:ext cx="3352800" cy="3916682"/>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b="0" i="0" u="none" strike="noStrike">
              <a:solidFill>
                <a:schemeClr val="lt1"/>
              </a:solidFill>
              <a:effectLst/>
              <a:latin typeface="+mn-lt"/>
              <a:ea typeface="+mn-ea"/>
              <a:cs typeface="+mn-cs"/>
            </a:rPr>
            <a:t>Names in this list must be sorted in alphabetically ascending order for the system to work correctly</a:t>
          </a:r>
          <a:r>
            <a:rPr lang="en-GB"/>
            <a:t> : (rather like a list of hymn titles in a hymn book index - starting with A in row 1,</a:t>
          </a:r>
          <a:r>
            <a:rPr lang="en-GB" baseline="0"/>
            <a:t> to Z.</a:t>
          </a:r>
          <a:endParaRPr lang="en-GB"/>
        </a:p>
        <a:p>
          <a:pPr algn="l"/>
          <a:r>
            <a:rPr lang="en-GB"/>
            <a:t>You can use the Sort</a:t>
          </a:r>
          <a:r>
            <a:rPr lang="en-GB" baseline="0"/>
            <a:t> feature (Data / Sort) as necessary.</a:t>
          </a:r>
        </a:p>
        <a:p>
          <a:pPr algn="l"/>
          <a:endParaRPr lang="en-GB" baseline="0"/>
        </a:p>
        <a:p>
          <a:pPr algn="l"/>
          <a:r>
            <a:rPr lang="en-GB" baseline="0"/>
            <a:t>The rows supplied with the spreadsheet are Funeral Directors which we already have an account for. Please check whether or not your funeral director is here before adding any new ones. If you require a new funeral Director please leave the Code as "NEW"</a:t>
          </a:r>
          <a:endParaRPr lang="en-GB"/>
        </a:p>
        <a:p>
          <a:pPr algn="l"/>
          <a:endParaRPr lang="en-GB" sz="1100"/>
        </a:p>
        <a:p>
          <a:pPr algn="l"/>
          <a:r>
            <a:rPr lang="en-GB" sz="1100"/>
            <a:t>Column</a:t>
          </a:r>
          <a:r>
            <a:rPr lang="en-GB" sz="1100" baseline="0"/>
            <a:t> A : Name of Funeral Director</a:t>
          </a:r>
        </a:p>
        <a:p>
          <a:pPr algn="l"/>
          <a:r>
            <a:rPr lang="en-GB" sz="1100" baseline="0"/>
            <a:t>Column  B: email address of Funeral Director</a:t>
          </a:r>
        </a:p>
        <a:p>
          <a:pPr algn="l"/>
          <a:r>
            <a:rPr lang="en-GB" sz="1100" baseline="0"/>
            <a:t>Column C: Telephone NUmber of Funeral Director</a:t>
          </a:r>
        </a:p>
        <a:p>
          <a:pPr algn="l"/>
          <a:r>
            <a:rPr lang="en-GB" sz="1100" baseline="0"/>
            <a:t>Column D: Code (Office use only)</a:t>
          </a:r>
        </a:p>
        <a:p>
          <a:pPr algn="l"/>
          <a:endParaRPr lang="en-GB" sz="1100" baseline="0"/>
        </a:p>
        <a:p>
          <a:pPr algn="l"/>
          <a:r>
            <a:rPr lang="en-GB" sz="1100" baseline="0"/>
            <a:t>When using the Form, on selection of an FD , the other email and telephone fields will be automatically updated to their corresponding entry.</a:t>
          </a:r>
          <a:endParaRPr lang="en-GB" sz="1100"/>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1:G214" totalsRowShown="0" headerRowDxfId="9" headerRowBorderDxfId="8" tableBorderDxfId="7" headerRowCellStyle="Normal 2">
  <autoFilter ref="A1:G214" xr:uid="{00000000-0009-0000-0100-000001000000}"/>
  <sortState xmlns:xlrd2="http://schemas.microsoft.com/office/spreadsheetml/2017/richdata2" ref="A2:D113">
    <sortCondition ref="A1"/>
  </sortState>
  <tableColumns count="7">
    <tableColumn id="2" xr3:uid="{00000000-0010-0000-0000-000002000000}" name="Company/person" dataDxfId="6" dataCellStyle="Normal 2"/>
    <tableColumn id="3" xr3:uid="{00000000-0010-0000-0000-000003000000}" name="Email" dataDxfId="5" dataCellStyle="Normal 2"/>
    <tableColumn id="4" xr3:uid="{00000000-0010-0000-0000-000004000000}" name="Phone" dataDxfId="4" dataCellStyle="Normal 2"/>
    <tableColumn id="5" xr3:uid="{00000000-0010-0000-0000-000005000000}" name="Code*" dataDxfId="3" dataCellStyle="Normal 2"/>
    <tableColumn id="1" xr3:uid="{9F0A9C7D-0A99-4BCB-99AF-948F5F7EC53A}" name="Column1" dataDxfId="2"/>
    <tableColumn id="6" xr3:uid="{25DB161D-9A12-4699-9BC4-A296D07A612D}" name="Column2" dataDxfId="1"/>
    <tableColumn id="7" xr3:uid="{F3BE29D9-AE78-4F09-BFCF-7C1BF6C4512A}" name="Column3"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8" Type="http://schemas.openxmlformats.org/officeDocument/2006/relationships/hyperlink" Target="mailto:kingsbury@eastofengland.coop" TargetMode="External"/><Relationship Id="rId13" Type="http://schemas.openxmlformats.org/officeDocument/2006/relationships/hyperlink" Target="mailto:youngs.loddon@dignityfunerals.co.uk" TargetMode="External"/><Relationship Id="rId18" Type="http://schemas.openxmlformats.org/officeDocument/2006/relationships/table" Target="../tables/table1.xml"/><Relationship Id="rId3" Type="http://schemas.openxmlformats.org/officeDocument/2006/relationships/hyperlink" Target="mailto:andrea.race@funeralpartners.co.uk" TargetMode="External"/><Relationship Id="rId7" Type="http://schemas.openxmlformats.org/officeDocument/2006/relationships/hyperlink" Target="mailto:andrea.race@funeralpartners.co.uk" TargetMode="External"/><Relationship Id="rId12" Type="http://schemas.openxmlformats.org/officeDocument/2006/relationships/hyperlink" Target="mailto:Attleboroughff@eastofengland.coop" TargetMode="External"/><Relationship Id="rId17" Type="http://schemas.openxmlformats.org/officeDocument/2006/relationships/drawing" Target="../drawings/drawing1.xml"/><Relationship Id="rId2" Type="http://schemas.openxmlformats.org/officeDocument/2006/relationships/hyperlink" Target="mailto:ann@gwinnell.co.uk" TargetMode="External"/><Relationship Id="rId16" Type="http://schemas.openxmlformats.org/officeDocument/2006/relationships/printerSettings" Target="../printerSettings/printerSettings2.bin"/><Relationship Id="rId1" Type="http://schemas.openxmlformats.org/officeDocument/2006/relationships/hyperlink" Target="mailto:ann@gwinnell.co.uk" TargetMode="External"/><Relationship Id="rId6" Type="http://schemas.openxmlformats.org/officeDocument/2006/relationships/hyperlink" Target="mailto:burystedmundsfuneralcare@coop.co.uk" TargetMode="External"/><Relationship Id="rId11" Type="http://schemas.openxmlformats.org/officeDocument/2006/relationships/hyperlink" Target="mailto:ann@gwinnell.co.uk" TargetMode="External"/><Relationship Id="rId5" Type="http://schemas.openxmlformats.org/officeDocument/2006/relationships/hyperlink" Target="mailto:funeraloffice@mail.com" TargetMode="External"/><Relationship Id="rId15" Type="http://schemas.openxmlformats.org/officeDocument/2006/relationships/hyperlink" Target="mailto:linda@peasgoodandskeates.co.uk" TargetMode="External"/><Relationship Id="rId10" Type="http://schemas.openxmlformats.org/officeDocument/2006/relationships/hyperlink" Target="mailto:janemanning@drobinson.co.uk" TargetMode="External"/><Relationship Id="rId4" Type="http://schemas.openxmlformats.org/officeDocument/2006/relationships/hyperlink" Target="mailto:ann@gwinnell.co.uk" TargetMode="External"/><Relationship Id="rId9" Type="http://schemas.openxmlformats.org/officeDocument/2006/relationships/hyperlink" Target="mailto:ann@gwinnell.co.uk" TargetMode="External"/><Relationship Id="rId14" Type="http://schemas.openxmlformats.org/officeDocument/2006/relationships/hyperlink" Target="mailto:terry@drobinson.co.u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71"/>
  <sheetViews>
    <sheetView showWhiteSpace="0" zoomScaleNormal="100" workbookViewId="0">
      <selection activeCell="B9" sqref="B9:G9"/>
    </sheetView>
  </sheetViews>
  <sheetFormatPr defaultColWidth="9.140625" defaultRowHeight="15" x14ac:dyDescent="0.25"/>
  <cols>
    <col min="1" max="1" width="21.140625" style="1" customWidth="1"/>
    <col min="2" max="2" width="8" style="1" customWidth="1"/>
    <col min="3" max="3" width="9.140625" style="1"/>
    <col min="4" max="4" width="5.140625" style="1" customWidth="1"/>
    <col min="5" max="5" width="19.42578125" style="1" customWidth="1"/>
    <col min="6" max="6" width="11.28515625" style="1" customWidth="1"/>
    <col min="7" max="7" width="12.7109375" style="1" customWidth="1"/>
    <col min="8" max="8" width="11.28515625" style="1" customWidth="1"/>
    <col min="9" max="9" width="12.42578125" style="1" customWidth="1"/>
    <col min="10" max="16384" width="9.140625" style="1"/>
  </cols>
  <sheetData>
    <row r="1" spans="1:9" x14ac:dyDescent="0.25">
      <c r="A1" s="43" t="s">
        <v>1420</v>
      </c>
      <c r="B1" s="43"/>
      <c r="C1" s="44"/>
      <c r="D1" s="44"/>
      <c r="E1" s="44"/>
      <c r="F1" s="44"/>
      <c r="G1" s="37" t="s">
        <v>3</v>
      </c>
      <c r="H1" s="35"/>
    </row>
    <row r="2" spans="1:9" ht="18" customHeight="1" x14ac:dyDescent="0.25">
      <c r="A2" s="43" t="s">
        <v>4</v>
      </c>
      <c r="B2" s="45">
        <v>2021</v>
      </c>
      <c r="C2" s="44"/>
      <c r="D2" s="43" t="s">
        <v>2435</v>
      </c>
      <c r="E2" s="43"/>
      <c r="F2" s="44"/>
      <c r="G2" s="35" t="s">
        <v>5</v>
      </c>
      <c r="H2" s="35"/>
    </row>
    <row r="3" spans="1:9" ht="18" customHeight="1" x14ac:dyDescent="0.25">
      <c r="A3" s="43"/>
      <c r="B3" s="45"/>
      <c r="C3" s="44"/>
      <c r="D3" s="43" t="s">
        <v>2436</v>
      </c>
      <c r="E3" s="43"/>
      <c r="F3" s="44"/>
      <c r="G3" s="35" t="s">
        <v>1756</v>
      </c>
      <c r="H3" s="68">
        <v>15001</v>
      </c>
    </row>
    <row r="4" spans="1:9" ht="18" customHeight="1" x14ac:dyDescent="0.25">
      <c r="A4" s="43"/>
      <c r="B4" s="45"/>
      <c r="C4" s="44"/>
      <c r="D4" s="44"/>
      <c r="E4" s="44"/>
      <c r="F4" s="44"/>
      <c r="G4" s="35" t="s">
        <v>1773</v>
      </c>
      <c r="H4" s="69">
        <f>H30*-1</f>
        <v>0</v>
      </c>
    </row>
    <row r="5" spans="1:9" ht="19.5" customHeight="1" x14ac:dyDescent="0.25">
      <c r="A5" s="43" t="s">
        <v>2429</v>
      </c>
      <c r="B5" s="43"/>
      <c r="C5" s="44"/>
      <c r="D5" s="44"/>
      <c r="E5" s="44"/>
      <c r="F5" s="44"/>
      <c r="G5" s="35" t="s">
        <v>341</v>
      </c>
      <c r="H5" s="35" t="str">
        <f>IF(B24&gt;"",VLOOKUP(B24,FDList,4,0),"-")</f>
        <v>-</v>
      </c>
    </row>
    <row r="6" spans="1:9" ht="36" customHeight="1" x14ac:dyDescent="0.25">
      <c r="A6" s="124" t="s">
        <v>20</v>
      </c>
      <c r="B6" s="124"/>
      <c r="C6" s="124"/>
      <c r="D6" s="124"/>
      <c r="E6" s="124"/>
      <c r="F6" s="125"/>
      <c r="G6" s="46" t="s">
        <v>342</v>
      </c>
      <c r="H6" s="35" t="str">
        <f>IF(B10="","-",VLOOKUP(B10,AllParishes,2))</f>
        <v>-</v>
      </c>
      <c r="I6" s="54" t="e">
        <f>VLOOKUP(B9,BENEFICES,2,FALSE)</f>
        <v>#N/A</v>
      </c>
    </row>
    <row r="7" spans="1:9" ht="22.5" customHeight="1" x14ac:dyDescent="0.25">
      <c r="A7" s="124"/>
      <c r="B7" s="124"/>
      <c r="C7" s="124"/>
      <c r="D7" s="124"/>
      <c r="E7" s="124"/>
      <c r="F7" s="125"/>
      <c r="G7" s="47" t="s">
        <v>2433</v>
      </c>
      <c r="H7" s="35" t="str">
        <f>IF(F18="Pay40","Yes","-")</f>
        <v>-</v>
      </c>
    </row>
    <row r="8" spans="1:9" ht="12.75" customHeight="1" x14ac:dyDescent="0.25">
      <c r="A8" s="44"/>
      <c r="B8" s="44"/>
      <c r="C8" s="44"/>
      <c r="D8" s="44"/>
      <c r="E8" s="44"/>
      <c r="F8" s="44"/>
      <c r="G8" s="44"/>
      <c r="H8" s="44"/>
    </row>
    <row r="9" spans="1:9" ht="25.5" customHeight="1" x14ac:dyDescent="0.25">
      <c r="A9" s="5" t="s">
        <v>43</v>
      </c>
      <c r="B9" s="130"/>
      <c r="C9" s="131"/>
      <c r="D9" s="131"/>
      <c r="E9" s="131"/>
      <c r="F9" s="131"/>
      <c r="G9" s="131"/>
      <c r="H9" s="48" t="str">
        <f>IF(ISNONTEXT(B9),"Required","")</f>
        <v>Required</v>
      </c>
    </row>
    <row r="10" spans="1:9" ht="25.5" customHeight="1" x14ac:dyDescent="0.25">
      <c r="A10" s="5" t="s">
        <v>343</v>
      </c>
      <c r="B10" s="104"/>
      <c r="C10" s="105"/>
      <c r="D10" s="105"/>
      <c r="E10" s="105"/>
      <c r="F10" s="105"/>
      <c r="G10" s="105"/>
      <c r="H10" s="48" t="str">
        <f>IF(ISNONTEXT(B10),"Required","")</f>
        <v>Required</v>
      </c>
    </row>
    <row r="11" spans="1:9" ht="25.5" customHeight="1" x14ac:dyDescent="0.25">
      <c r="A11" s="5" t="s">
        <v>6</v>
      </c>
      <c r="B11" s="104"/>
      <c r="C11" s="105"/>
      <c r="D11" s="105"/>
      <c r="E11" s="105"/>
      <c r="F11" s="105"/>
      <c r="G11" s="105"/>
      <c r="H11" s="48" t="str">
        <f>IF(ISNONTEXT(B11),"Required","")</f>
        <v>Required</v>
      </c>
    </row>
    <row r="12" spans="1:9" ht="25.5" customHeight="1" x14ac:dyDescent="0.25">
      <c r="A12" s="5" t="s">
        <v>7</v>
      </c>
      <c r="B12" s="104"/>
      <c r="C12" s="105"/>
      <c r="D12" s="105"/>
      <c r="E12" s="105"/>
      <c r="F12" s="105"/>
      <c r="G12" s="105"/>
      <c r="H12" s="48" t="str">
        <f>IF(ISNONTEXT(B12),"Required","")</f>
        <v>Required</v>
      </c>
    </row>
    <row r="13" spans="1:9" ht="25.5" customHeight="1" x14ac:dyDescent="0.25">
      <c r="A13" s="5" t="s">
        <v>2211</v>
      </c>
      <c r="B13" s="160" t="s">
        <v>2357</v>
      </c>
      <c r="C13" s="161"/>
      <c r="D13" s="161"/>
      <c r="E13" s="161" t="s">
        <v>2358</v>
      </c>
      <c r="F13" s="161"/>
      <c r="G13" s="71"/>
      <c r="H13" s="48"/>
    </row>
    <row r="14" spans="1:9" ht="25.5" customHeight="1" x14ac:dyDescent="0.25">
      <c r="A14" s="5" t="s">
        <v>8</v>
      </c>
      <c r="B14" s="134"/>
      <c r="C14" s="135"/>
      <c r="D14" s="135"/>
      <c r="E14" s="135"/>
      <c r="F14" s="135"/>
      <c r="G14" s="135"/>
      <c r="H14" s="49" t="str">
        <f>IF(ISBLANK(B14),"Required","")</f>
        <v>Required</v>
      </c>
    </row>
    <row r="15" spans="1:9" ht="25.5" customHeight="1" x14ac:dyDescent="0.25">
      <c r="A15" s="5"/>
      <c r="B15" s="132"/>
      <c r="C15" s="133"/>
      <c r="D15" s="133"/>
      <c r="E15" s="133"/>
      <c r="F15" s="133"/>
      <c r="G15" s="133"/>
      <c r="H15" s="20" t="str">
        <f>IF(YEAR(B14)&gt;B2,"NEW FEES APPLY","")</f>
        <v/>
      </c>
    </row>
    <row r="16" spans="1:9" ht="25.5" customHeight="1" x14ac:dyDescent="0.25">
      <c r="A16" s="5" t="s">
        <v>9</v>
      </c>
      <c r="B16" s="104"/>
      <c r="C16" s="105"/>
      <c r="D16" s="105"/>
      <c r="E16" s="105"/>
      <c r="F16" s="105"/>
      <c r="G16" s="105"/>
      <c r="H16" s="19" t="str">
        <f>IF(ISNONTEXT(B16),"Required","")</f>
        <v>Required</v>
      </c>
    </row>
    <row r="17" spans="1:8" ht="6" customHeight="1" thickBot="1" x14ac:dyDescent="0.3">
      <c r="A17" s="4"/>
    </row>
    <row r="18" spans="1:8" ht="27" customHeight="1" thickBot="1" x14ac:dyDescent="0.3">
      <c r="A18" s="4" t="s">
        <v>45</v>
      </c>
      <c r="B18" s="106"/>
      <c r="C18" s="107"/>
      <c r="D18" s="107"/>
      <c r="E18" s="108"/>
      <c r="F18" s="33" t="str">
        <f>IF(OR(B18="PtO eligible for fees",B18="SSM With PTO"),"Pay40","")</f>
        <v/>
      </c>
      <c r="G18" s="33"/>
      <c r="H18" s="26" t="str">
        <f>IF(ISNONTEXT(B18),"Required","")</f>
        <v>Required</v>
      </c>
    </row>
    <row r="19" spans="1:8" ht="5.25" customHeight="1" x14ac:dyDescent="0.25">
      <c r="A19" s="4"/>
      <c r="C19" s="3"/>
    </row>
    <row r="20" spans="1:8" ht="20.25" customHeight="1" x14ac:dyDescent="0.25">
      <c r="A20" s="5" t="s">
        <v>10</v>
      </c>
      <c r="B20" s="128"/>
      <c r="C20" s="129"/>
      <c r="D20" s="129"/>
      <c r="E20" s="129"/>
      <c r="F20" s="129"/>
      <c r="G20" s="129"/>
      <c r="H20" s="19" t="str">
        <f>IF(ISNONTEXT(B20),"Required","")</f>
        <v>Required</v>
      </c>
    </row>
    <row r="21" spans="1:8" ht="20.25" customHeight="1" x14ac:dyDescent="0.25">
      <c r="A21" s="5" t="s">
        <v>12</v>
      </c>
      <c r="B21" s="104"/>
      <c r="C21" s="105"/>
      <c r="D21" s="105"/>
      <c r="E21" s="105"/>
      <c r="F21" s="105"/>
      <c r="G21" s="105"/>
      <c r="H21" s="34"/>
    </row>
    <row r="22" spans="1:8" ht="20.25" customHeight="1" x14ac:dyDescent="0.25">
      <c r="A22" s="5" t="s">
        <v>11</v>
      </c>
      <c r="B22" s="104"/>
      <c r="C22" s="105"/>
      <c r="D22" s="105"/>
      <c r="E22" s="105"/>
      <c r="F22" s="105"/>
      <c r="G22" s="105"/>
      <c r="H22" s="34"/>
    </row>
    <row r="23" spans="1:8" ht="20.25" customHeight="1" x14ac:dyDescent="0.25">
      <c r="A23" s="5" t="s">
        <v>346</v>
      </c>
      <c r="B23" s="104"/>
      <c r="C23" s="105"/>
      <c r="D23" s="105"/>
      <c r="E23" s="105"/>
      <c r="F23" s="105"/>
      <c r="G23" s="105"/>
      <c r="H23" s="34"/>
    </row>
    <row r="24" spans="1:8" ht="20.25" customHeight="1" x14ac:dyDescent="0.25">
      <c r="A24" s="5" t="s">
        <v>59</v>
      </c>
      <c r="B24" s="104"/>
      <c r="C24" s="105"/>
      <c r="D24" s="105"/>
      <c r="E24" s="105"/>
      <c r="F24" s="105"/>
      <c r="G24" s="105"/>
      <c r="H24" s="19" t="str">
        <f>IF(ISNONTEXT(B24),"Required","")</f>
        <v>Required</v>
      </c>
    </row>
    <row r="25" spans="1:8" ht="20.25" customHeight="1" x14ac:dyDescent="0.25">
      <c r="A25" s="5" t="s">
        <v>13</v>
      </c>
      <c r="B25" s="104"/>
      <c r="C25" s="105"/>
      <c r="D25" s="105"/>
      <c r="E25" s="105"/>
      <c r="F25" s="105"/>
      <c r="G25" s="105"/>
      <c r="H25" s="19" t="str">
        <f>IF(ISNONTEXT(B25),"Required","")</f>
        <v>Required</v>
      </c>
    </row>
    <row r="26" spans="1:8" ht="20.25" customHeight="1" x14ac:dyDescent="0.25">
      <c r="A26" s="5" t="s">
        <v>44</v>
      </c>
      <c r="B26" s="122" t="str">
        <f>IF(B24&gt;"",VLOOKUP(B24,FDList,2,0),"")</f>
        <v/>
      </c>
      <c r="C26" s="152"/>
      <c r="D26" s="152"/>
      <c r="E26" s="152"/>
      <c r="F26" s="152"/>
      <c r="G26" s="152"/>
      <c r="H26" s="19" t="str">
        <f>IF(ISNONTEXT(B26),"Required","")</f>
        <v/>
      </c>
    </row>
    <row r="27" spans="1:8" ht="20.25" customHeight="1" x14ac:dyDescent="0.25">
      <c r="A27" s="5" t="s">
        <v>1673</v>
      </c>
      <c r="B27" s="122" t="str">
        <f>IF(B24&gt;"",VLOOKUP(B24,FDList,3,0),"")</f>
        <v/>
      </c>
      <c r="C27" s="152"/>
      <c r="D27" s="152"/>
      <c r="E27" s="152"/>
      <c r="F27" s="152"/>
      <c r="G27" s="152"/>
      <c r="H27" s="19" t="str">
        <f>IF(ISNONTEXT(B27),"Required","")</f>
        <v/>
      </c>
    </row>
    <row r="28" spans="1:8" ht="18" customHeight="1" x14ac:dyDescent="0.25">
      <c r="A28" s="1" t="s">
        <v>14</v>
      </c>
    </row>
    <row r="29" spans="1:8" ht="25.5" customHeight="1" x14ac:dyDescent="0.25">
      <c r="A29" s="39" t="s">
        <v>15</v>
      </c>
      <c r="B29" s="40"/>
      <c r="C29" s="117" t="s">
        <v>16</v>
      </c>
      <c r="D29" s="121"/>
      <c r="E29" s="41"/>
      <c r="F29" s="117" t="s">
        <v>344</v>
      </c>
      <c r="G29" s="118"/>
      <c r="H29" s="42" t="s">
        <v>16</v>
      </c>
    </row>
    <row r="30" spans="1:8" ht="22.9" customHeight="1" x14ac:dyDescent="0.25">
      <c r="A30" s="35" t="s">
        <v>17</v>
      </c>
      <c r="B30" s="35"/>
      <c r="C30" s="110">
        <f>IF(F18="Pay40",0,G53)</f>
        <v>0</v>
      </c>
      <c r="D30" s="111"/>
      <c r="E30" s="35"/>
      <c r="F30" s="122" t="s">
        <v>0</v>
      </c>
      <c r="G30" s="123"/>
      <c r="H30" s="38">
        <f>IF(F18="Pay40",C34,SUM(C34,C33))</f>
        <v>0</v>
      </c>
    </row>
    <row r="31" spans="1:8" ht="22.9" customHeight="1" x14ac:dyDescent="0.25">
      <c r="A31" s="35" t="s">
        <v>2431</v>
      </c>
      <c r="B31" s="35"/>
      <c r="C31" s="110">
        <f>IF(F18="Pay40",G53*0.6,0)</f>
        <v>0</v>
      </c>
      <c r="D31" s="111"/>
      <c r="E31" s="35"/>
      <c r="F31" s="122" t="s">
        <v>2432</v>
      </c>
      <c r="G31" s="123"/>
      <c r="H31" s="38">
        <f>IF(F18="Pay40",SUM(C32,C33),0)</f>
        <v>0</v>
      </c>
    </row>
    <row r="32" spans="1:8" ht="22.9" customHeight="1" x14ac:dyDescent="0.25">
      <c r="A32" s="35" t="s">
        <v>2430</v>
      </c>
      <c r="B32" s="35"/>
      <c r="C32" s="110">
        <f>IF(F18="Pay40",G53*0.4,0)</f>
        <v>0</v>
      </c>
      <c r="D32" s="111"/>
      <c r="E32" s="35"/>
      <c r="F32" s="122" t="s">
        <v>345</v>
      </c>
      <c r="G32" s="123"/>
      <c r="H32" s="38">
        <f>IF(F18="Pay40",C31,C30)</f>
        <v>0</v>
      </c>
    </row>
    <row r="33" spans="1:8" ht="22.9" customHeight="1" x14ac:dyDescent="0.25">
      <c r="A33" s="35" t="s">
        <v>18</v>
      </c>
      <c r="B33" s="35"/>
      <c r="C33" s="110">
        <f>H56</f>
        <v>0</v>
      </c>
      <c r="D33" s="111"/>
      <c r="E33" s="35"/>
      <c r="F33" s="156"/>
      <c r="G33" s="157"/>
      <c r="H33" s="35"/>
    </row>
    <row r="34" spans="1:8" ht="22.9" customHeight="1" x14ac:dyDescent="0.3">
      <c r="A34" s="35" t="s">
        <v>0</v>
      </c>
      <c r="B34" s="35"/>
      <c r="C34" s="110">
        <f>H54+H65</f>
        <v>0</v>
      </c>
      <c r="D34" s="111"/>
      <c r="E34" s="35"/>
      <c r="F34" s="158" t="s">
        <v>1419</v>
      </c>
      <c r="G34" s="159"/>
      <c r="H34" s="60">
        <f>SUM(H30:H32)</f>
        <v>0</v>
      </c>
    </row>
    <row r="35" spans="1:8" ht="25.5" customHeight="1" x14ac:dyDescent="0.25">
      <c r="A35" s="36" t="s">
        <v>19</v>
      </c>
      <c r="B35" s="35"/>
      <c r="C35" s="110">
        <f>SUM(C30:D34)</f>
        <v>0</v>
      </c>
      <c r="D35" s="111"/>
      <c r="E35" s="35"/>
      <c r="F35" s="119"/>
      <c r="G35" s="120"/>
      <c r="H35" s="37"/>
    </row>
    <row r="36" spans="1:8" ht="18.75" customHeight="1" x14ac:dyDescent="0.25">
      <c r="A36" s="112" t="s">
        <v>2</v>
      </c>
      <c r="B36" s="113"/>
      <c r="C36" s="113"/>
      <c r="D36" s="113"/>
      <c r="E36" s="113"/>
      <c r="F36" s="114"/>
      <c r="G36" s="113"/>
      <c r="H36" s="115"/>
    </row>
    <row r="37" spans="1:8" ht="21" customHeight="1" x14ac:dyDescent="0.25">
      <c r="A37" s="112" t="s">
        <v>21</v>
      </c>
      <c r="B37" s="113"/>
      <c r="C37" s="113"/>
      <c r="D37" s="113"/>
      <c r="E37" s="113"/>
      <c r="F37" s="31" t="s">
        <v>60</v>
      </c>
      <c r="G37" s="7" t="s">
        <v>1</v>
      </c>
      <c r="H37" s="6" t="s">
        <v>0</v>
      </c>
    </row>
    <row r="38" spans="1:8" ht="21" customHeight="1" x14ac:dyDescent="0.25">
      <c r="A38" s="153" t="str">
        <f>Fees!B4</f>
        <v>Funeral service in church</v>
      </c>
      <c r="B38" s="154"/>
      <c r="C38" s="154"/>
      <c r="D38" s="154"/>
      <c r="E38" s="155"/>
      <c r="F38" s="30"/>
      <c r="G38" s="12" t="str">
        <f>IF(F38="Y",Fees!D4,"")</f>
        <v/>
      </c>
      <c r="H38" s="12" t="str">
        <f>IF(F38="Y",Fees!E4,"")</f>
        <v/>
      </c>
    </row>
    <row r="39" spans="1:8" ht="21" customHeight="1" x14ac:dyDescent="0.25">
      <c r="A39" s="153" t="str">
        <f>Fees!B5</f>
        <v>Burial in churchyard following service in church</v>
      </c>
      <c r="B39" s="154"/>
      <c r="C39" s="154"/>
      <c r="D39" s="154"/>
      <c r="E39" s="155"/>
      <c r="F39" s="30"/>
      <c r="G39" s="12" t="str">
        <f>IF(F39="Y",Fees!D5,"")</f>
        <v/>
      </c>
      <c r="H39" s="12" t="str">
        <f>IF(F39="Y",Fees!E5,"")</f>
        <v/>
      </c>
    </row>
    <row r="40" spans="1:8" ht="21" customHeight="1" x14ac:dyDescent="0.25">
      <c r="A40" s="116" t="str">
        <f>Fees!B6</f>
        <v>Burial of cremated remains in churchyard preceding or following service</v>
      </c>
      <c r="B40" s="116"/>
      <c r="C40" s="116"/>
      <c r="D40" s="116"/>
      <c r="E40" s="116"/>
      <c r="F40" s="30"/>
      <c r="G40" s="12" t="str">
        <f>IF(F40="Y",Fees!D6,"")</f>
        <v/>
      </c>
      <c r="H40" s="12" t="str">
        <f>IF(F40="Y",Fees!E6,"")</f>
        <v/>
      </c>
    </row>
    <row r="41" spans="1:8" ht="28.5" customHeight="1" x14ac:dyDescent="0.25">
      <c r="A41" s="127" t="str">
        <f>Fees!B7</f>
        <v>Burial of body or cremated remains in cemetery or cremation following on from service in church</v>
      </c>
      <c r="B41" s="127"/>
      <c r="C41" s="127"/>
      <c r="D41" s="127"/>
      <c r="E41" s="127"/>
      <c r="F41" s="30"/>
      <c r="G41" s="12" t="str">
        <f>IF(F41="Y",Fees!D7,"")</f>
        <v/>
      </c>
      <c r="H41" s="12" t="str">
        <f>IF(F41="Y",Fees!E7,"")</f>
        <v/>
      </c>
    </row>
    <row r="42" spans="1:8" ht="21" customHeight="1" x14ac:dyDescent="0.25">
      <c r="A42" s="116" t="str">
        <f>Fees!B8</f>
        <v>Cremation immediately preceding or following church service</v>
      </c>
      <c r="B42" s="116"/>
      <c r="C42" s="116"/>
      <c r="D42" s="116"/>
      <c r="E42" s="116"/>
      <c r="F42" s="30"/>
      <c r="G42" s="12" t="str">
        <f>IF(F42="Y",Fees!D8,"")</f>
        <v/>
      </c>
      <c r="H42" s="12" t="str">
        <f>IF(F42="Y",Fees!E8,"")</f>
        <v/>
      </c>
    </row>
    <row r="43" spans="1:8" ht="21" customHeight="1" x14ac:dyDescent="0.25">
      <c r="A43" s="116" t="str">
        <f>Fees!B9</f>
        <v>Burial of body in churchyard on separate occasion</v>
      </c>
      <c r="B43" s="116"/>
      <c r="C43" s="116"/>
      <c r="D43" s="116"/>
      <c r="E43" s="116"/>
      <c r="F43" s="30"/>
      <c r="G43" s="12" t="str">
        <f>IF(F43="Y",Fees!D9,"")</f>
        <v/>
      </c>
      <c r="H43" s="12" t="str">
        <f>IF(F43="Y",Fees!E9,"")</f>
        <v/>
      </c>
    </row>
    <row r="44" spans="1:8" ht="21" customHeight="1" x14ac:dyDescent="0.25">
      <c r="A44" s="116" t="str">
        <f>Fees!B10</f>
        <v>Burial of cremated remains in churchyard on separate occasion</v>
      </c>
      <c r="B44" s="116"/>
      <c r="C44" s="116"/>
      <c r="D44" s="116"/>
      <c r="E44" s="116"/>
      <c r="F44" s="30"/>
      <c r="G44" s="12" t="str">
        <f>IF(F44="Y",Fees!D10,"")</f>
        <v/>
      </c>
      <c r="H44" s="12" t="str">
        <f>IF(F44="Y",Fees!E10,"")</f>
        <v/>
      </c>
    </row>
    <row r="45" spans="1:8" ht="21" customHeight="1" x14ac:dyDescent="0.25">
      <c r="A45" s="116" t="str">
        <f>Fees!B11</f>
        <v>Burial of body or cremated remains, in cemetery on separate occasion</v>
      </c>
      <c r="B45" s="116"/>
      <c r="C45" s="116"/>
      <c r="D45" s="116"/>
      <c r="E45" s="116"/>
      <c r="F45" s="30"/>
      <c r="G45" s="12" t="str">
        <f>IF(F45="Y",Fees!D11,"")</f>
        <v/>
      </c>
      <c r="H45" s="12" t="str">
        <f>IF(F45="Y",Fees!E11,"")</f>
        <v/>
      </c>
    </row>
    <row r="46" spans="1:8" ht="22.5" customHeight="1" x14ac:dyDescent="0.25">
      <c r="A46" s="126" t="s">
        <v>22</v>
      </c>
      <c r="B46" s="126"/>
      <c r="C46" s="126"/>
      <c r="D46" s="126"/>
      <c r="E46" s="126"/>
      <c r="F46" s="126"/>
      <c r="G46" s="126"/>
      <c r="H46" s="126"/>
    </row>
    <row r="47" spans="1:8" ht="20.25" customHeight="1" x14ac:dyDescent="0.25">
      <c r="A47" s="116" t="str">
        <f>Fees!B13</f>
        <v>Service (Including burial of body) at graveside in churchyard</v>
      </c>
      <c r="B47" s="116"/>
      <c r="C47" s="116"/>
      <c r="D47" s="116"/>
      <c r="E47" s="116"/>
      <c r="F47" s="30"/>
      <c r="G47" s="12" t="str">
        <f>IF(F47="Y",Fees!D13,"")</f>
        <v/>
      </c>
      <c r="H47" s="12" t="str">
        <f>IF(F47="Y",Fees!E13,"")</f>
        <v/>
      </c>
    </row>
    <row r="48" spans="1:8" ht="20.25" customHeight="1" x14ac:dyDescent="0.25">
      <c r="A48" s="116" t="str">
        <f>Fees!B14</f>
        <v>Service (burial of cremated remains) at graveside in churchyard</v>
      </c>
      <c r="B48" s="116"/>
      <c r="C48" s="116"/>
      <c r="D48" s="116"/>
      <c r="E48" s="116"/>
      <c r="F48" s="30"/>
      <c r="G48" s="12" t="str">
        <f>IF(F48="Y",Fees!D14,"")</f>
        <v/>
      </c>
      <c r="H48" s="12" t="str">
        <f>IF(F48="Y",Fees!E14,"")</f>
        <v/>
      </c>
    </row>
    <row r="49" spans="1:8" ht="20.25" customHeight="1" x14ac:dyDescent="0.25">
      <c r="A49" s="116" t="str">
        <f>Fees!B15</f>
        <v>Service in crematorium or cemetery</v>
      </c>
      <c r="B49" s="116"/>
      <c r="C49" s="116"/>
      <c r="D49" s="116"/>
      <c r="E49" s="116"/>
      <c r="F49" s="30"/>
      <c r="G49" s="12" t="str">
        <f>IF(F49="Y",Fees!D15,"")</f>
        <v/>
      </c>
      <c r="H49" s="12" t="str">
        <f>IF(F49="Y",Fees!E15,"")</f>
        <v/>
      </c>
    </row>
    <row r="50" spans="1:8" ht="20.25" customHeight="1" x14ac:dyDescent="0.25">
      <c r="A50" s="116" t="str">
        <f>Fees!B16</f>
        <v>Burial of body in churchyard (commital)</v>
      </c>
      <c r="B50" s="116"/>
      <c r="C50" s="116"/>
      <c r="D50" s="116"/>
      <c r="E50" s="116"/>
      <c r="F50" s="30"/>
      <c r="G50" s="12" t="str">
        <f>IF(F50="Y",Fees!D16,"")</f>
        <v/>
      </c>
      <c r="H50" s="12" t="str">
        <f>IF(F50="Y",Fees!E16,"")</f>
        <v/>
      </c>
    </row>
    <row r="51" spans="1:8" ht="20.25" customHeight="1" x14ac:dyDescent="0.25">
      <c r="A51" s="116" t="str">
        <f>Fees!B17</f>
        <v>Burial of cremated remains in churchyard or other lawful disposal</v>
      </c>
      <c r="B51" s="116"/>
      <c r="C51" s="116"/>
      <c r="D51" s="116"/>
      <c r="E51" s="116"/>
      <c r="F51" s="30"/>
      <c r="G51" s="12" t="str">
        <f>IF(F51="Y",Fees!D17,"")</f>
        <v/>
      </c>
      <c r="H51" s="12" t="str">
        <f>IF(F51="Y",Fees!E17,"")</f>
        <v/>
      </c>
    </row>
    <row r="52" spans="1:8" ht="15" customHeight="1" x14ac:dyDescent="0.25">
      <c r="A52" s="116" t="str">
        <f>Fees!B18</f>
        <v>Certificate issued at time of burial</v>
      </c>
      <c r="B52" s="116"/>
      <c r="C52" s="116"/>
      <c r="D52" s="116"/>
      <c r="E52" s="116"/>
      <c r="F52" s="30"/>
      <c r="G52" s="12" t="str">
        <f>IF(F52="Y",Fees!D18,"")</f>
        <v/>
      </c>
      <c r="H52" s="12" t="str">
        <f>IF(F52="Y",Fees!E18,"")</f>
        <v/>
      </c>
    </row>
    <row r="53" spans="1:8" ht="15" customHeight="1" x14ac:dyDescent="0.25">
      <c r="A53" s="151" t="s">
        <v>24</v>
      </c>
      <c r="B53" s="151"/>
      <c r="C53" s="151"/>
      <c r="D53" s="151"/>
      <c r="E53" s="151"/>
      <c r="F53" s="151"/>
      <c r="G53" s="17">
        <f>SUM(G38:G52)</f>
        <v>0</v>
      </c>
      <c r="H53" s="21" t="str">
        <f>IF(G53=0,"No service selected","")</f>
        <v>No service selected</v>
      </c>
    </row>
    <row r="54" spans="1:8" ht="15" customHeight="1" x14ac:dyDescent="0.25">
      <c r="A54" s="138" t="s">
        <v>25</v>
      </c>
      <c r="B54" s="138"/>
      <c r="C54" s="138"/>
      <c r="D54" s="144"/>
      <c r="E54" s="144"/>
      <c r="F54" s="144"/>
      <c r="G54" s="145"/>
      <c r="H54" s="12">
        <f>SUM(H38:H52)</f>
        <v>0</v>
      </c>
    </row>
    <row r="55" spans="1:8" ht="15" customHeight="1" thickBot="1" x14ac:dyDescent="0.3">
      <c r="A55" s="15" t="s">
        <v>40</v>
      </c>
      <c r="B55" s="16"/>
      <c r="C55" s="18" t="s">
        <v>41</v>
      </c>
      <c r="D55" s="150"/>
      <c r="E55" s="150"/>
      <c r="F55" s="150"/>
      <c r="G55" s="150"/>
      <c r="H55" s="13"/>
    </row>
    <row r="56" spans="1:8" ht="15" customHeight="1" thickBot="1" x14ac:dyDescent="0.3">
      <c r="A56" s="8"/>
      <c r="B56" s="8"/>
      <c r="C56" s="24">
        <v>0</v>
      </c>
      <c r="D56" s="22" t="s">
        <v>42</v>
      </c>
      <c r="E56" s="148">
        <f>Fees!D1</f>
        <v>0.45</v>
      </c>
      <c r="F56" s="149"/>
      <c r="G56" s="23"/>
      <c r="H56" s="12">
        <f>IF(C56&gt;0,C56*E56,0)</f>
        <v>0</v>
      </c>
    </row>
    <row r="57" spans="1:8" ht="15.6" customHeight="1" x14ac:dyDescent="0.25">
      <c r="A57" s="138" t="s">
        <v>26</v>
      </c>
      <c r="B57" s="138"/>
      <c r="C57" s="143"/>
      <c r="D57" s="138"/>
      <c r="E57" s="144"/>
      <c r="F57" s="144"/>
      <c r="G57" s="145"/>
      <c r="H57" s="12">
        <f>H56</f>
        <v>0</v>
      </c>
    </row>
    <row r="58" spans="1:8" ht="15.6" customHeight="1" x14ac:dyDescent="0.25">
      <c r="A58" s="9" t="s">
        <v>29</v>
      </c>
      <c r="B58" s="146" t="s">
        <v>28</v>
      </c>
      <c r="C58" s="147"/>
      <c r="D58" s="147"/>
      <c r="E58" s="10"/>
      <c r="F58" s="10"/>
      <c r="G58" s="10"/>
      <c r="H58" s="11"/>
    </row>
    <row r="59" spans="1:8" ht="15.6" customHeight="1" x14ac:dyDescent="0.25">
      <c r="A59" s="2" t="s">
        <v>30</v>
      </c>
      <c r="B59" s="142"/>
      <c r="C59" s="142"/>
      <c r="D59" s="142"/>
      <c r="E59" s="142"/>
      <c r="F59" s="142"/>
      <c r="G59" s="142"/>
      <c r="H59" s="25"/>
    </row>
    <row r="60" spans="1:8" ht="15.6" customHeight="1" x14ac:dyDescent="0.25">
      <c r="A60" s="2" t="s">
        <v>31</v>
      </c>
      <c r="B60" s="142"/>
      <c r="C60" s="142"/>
      <c r="D60" s="142"/>
      <c r="E60" s="142"/>
      <c r="F60" s="142"/>
      <c r="G60" s="142"/>
      <c r="H60" s="25"/>
    </row>
    <row r="61" spans="1:8" ht="15.6" customHeight="1" x14ac:dyDescent="0.25">
      <c r="A61" s="2" t="s">
        <v>32</v>
      </c>
      <c r="B61" s="116" t="s">
        <v>27</v>
      </c>
      <c r="C61" s="116"/>
      <c r="D61" s="116"/>
      <c r="E61" s="137"/>
      <c r="F61" s="137"/>
      <c r="G61" s="137"/>
      <c r="H61" s="25"/>
    </row>
    <row r="62" spans="1:8" ht="15.6" customHeight="1" x14ac:dyDescent="0.25">
      <c r="A62" s="2"/>
      <c r="B62" s="116" t="s">
        <v>33</v>
      </c>
      <c r="C62" s="116"/>
      <c r="D62" s="116"/>
      <c r="E62" s="116"/>
      <c r="F62" s="116"/>
      <c r="G62" s="116"/>
      <c r="H62" s="25"/>
    </row>
    <row r="63" spans="1:8" ht="15.6" customHeight="1" x14ac:dyDescent="0.25">
      <c r="A63" s="2" t="s">
        <v>34</v>
      </c>
      <c r="B63" s="116" t="s">
        <v>35</v>
      </c>
      <c r="C63" s="116"/>
      <c r="D63" s="116"/>
      <c r="E63" s="116"/>
      <c r="F63" s="116"/>
      <c r="G63" s="116"/>
      <c r="H63" s="25"/>
    </row>
    <row r="64" spans="1:8" ht="15.6" customHeight="1" x14ac:dyDescent="0.25">
      <c r="A64" s="2" t="s">
        <v>34</v>
      </c>
      <c r="B64" s="140"/>
      <c r="C64" s="140"/>
      <c r="D64" s="140"/>
      <c r="E64" s="140"/>
      <c r="F64" s="140"/>
      <c r="G64" s="140"/>
      <c r="H64" s="25"/>
    </row>
    <row r="65" spans="1:8" ht="15.6" customHeight="1" x14ac:dyDescent="0.25">
      <c r="A65" s="138" t="s">
        <v>36</v>
      </c>
      <c r="B65" s="138"/>
      <c r="C65" s="138"/>
      <c r="D65" s="138"/>
      <c r="E65" s="138"/>
      <c r="F65" s="138"/>
      <c r="G65" s="138"/>
      <c r="H65" s="12">
        <f>SUM(H59:H64)</f>
        <v>0</v>
      </c>
    </row>
    <row r="66" spans="1:8" ht="15.6" customHeight="1" x14ac:dyDescent="0.25">
      <c r="A66" s="139" t="s">
        <v>37</v>
      </c>
      <c r="B66" s="139"/>
      <c r="C66" s="139"/>
      <c r="D66" s="139"/>
      <c r="E66" s="139"/>
      <c r="F66" s="139"/>
      <c r="G66" s="12">
        <f>G53</f>
        <v>0</v>
      </c>
      <c r="H66" s="13"/>
    </row>
    <row r="67" spans="1:8" ht="15.6" customHeight="1" x14ac:dyDescent="0.25">
      <c r="A67" s="139" t="s">
        <v>2434</v>
      </c>
      <c r="B67" s="139"/>
      <c r="C67" s="139"/>
      <c r="D67" s="139"/>
      <c r="E67" s="139"/>
      <c r="F67" s="139"/>
      <c r="G67" s="13"/>
      <c r="H67" s="12">
        <f>H54+H57+H65</f>
        <v>0</v>
      </c>
    </row>
    <row r="68" spans="1:8" ht="6.75" customHeight="1" x14ac:dyDescent="0.25">
      <c r="A68" s="14"/>
      <c r="B68" s="14"/>
      <c r="C68" s="14"/>
      <c r="D68" s="14"/>
      <c r="E68" s="14"/>
      <c r="F68" s="14"/>
      <c r="G68" s="14"/>
      <c r="H68" s="14"/>
    </row>
    <row r="69" spans="1:8" ht="21" customHeight="1" x14ac:dyDescent="0.25">
      <c r="A69" s="138" t="s">
        <v>38</v>
      </c>
      <c r="B69" s="138"/>
      <c r="C69" s="138"/>
      <c r="D69" s="138"/>
      <c r="E69" s="138"/>
      <c r="F69" s="138"/>
      <c r="G69" s="141">
        <f>G66+H67</f>
        <v>0</v>
      </c>
      <c r="H69" s="141"/>
    </row>
    <row r="70" spans="1:8" ht="20.25" customHeight="1" x14ac:dyDescent="0.25">
      <c r="A70" s="136" t="str">
        <f>IF(_xlfn.CONCAT(H9,H11,H12,H14,H16,H18,H20,H24,H25,H26,H27,H53)&gt;"","Some mandatory fields are missing, or there are errors in entries","")</f>
        <v>Some mandatory fields are missing, or there are errors in entries</v>
      </c>
      <c r="B70" s="136"/>
      <c r="C70" s="136"/>
      <c r="D70" s="136"/>
      <c r="E70" s="136"/>
      <c r="F70" s="136"/>
    </row>
    <row r="71" spans="1:8" ht="36.75" customHeight="1" x14ac:dyDescent="0.25">
      <c r="A71" s="32" t="s">
        <v>58</v>
      </c>
      <c r="B71" s="109"/>
      <c r="C71" s="109"/>
      <c r="D71" s="109"/>
      <c r="E71" s="109"/>
      <c r="F71" s="109"/>
      <c r="G71" s="109"/>
      <c r="H71" s="109"/>
    </row>
  </sheetData>
  <sheetProtection algorithmName="SHA-512" hashValue="VFud9JXm564eQUKdJVQg1QwxZ6W+Fm19FrOM77j2KsaJ2hgUOim8OFJeCY2TdXNe1qWtOmjgobdg15KqAJCojA==" saltValue="WB/cdPLPZaNO1RvLgUUqqg==" spinCount="100000" sheet="1" selectLockedCells="1"/>
  <protectedRanges>
    <protectedRange algorithmName="SHA-512" hashValue="VCe5GmMCGyI0Fyfy35JG5JsmpDDJlVB+m9aMa+1kdhUdcc1e+1Z8RNBs/t1JOteeUb0FdY3gXKsiEniMnhiTwQ==" saltValue="fjy/3NC0Vd6RtXocMOCjvQ==" spinCount="100000" sqref="B18:E18" name="Range1"/>
  </protectedRanges>
  <dataConsolidate/>
  <mergeCells count="70">
    <mergeCell ref="B13:D13"/>
    <mergeCell ref="E13:F13"/>
    <mergeCell ref="B21:G21"/>
    <mergeCell ref="B22:G22"/>
    <mergeCell ref="B23:G23"/>
    <mergeCell ref="B25:G25"/>
    <mergeCell ref="B27:G27"/>
    <mergeCell ref="B26:G26"/>
    <mergeCell ref="A38:E38"/>
    <mergeCell ref="A39:E39"/>
    <mergeCell ref="F31:G31"/>
    <mergeCell ref="F32:G32"/>
    <mergeCell ref="F33:G33"/>
    <mergeCell ref="F34:G34"/>
    <mergeCell ref="A50:E50"/>
    <mergeCell ref="G69:H69"/>
    <mergeCell ref="B59:G59"/>
    <mergeCell ref="A57:G57"/>
    <mergeCell ref="A47:E47"/>
    <mergeCell ref="A48:E48"/>
    <mergeCell ref="A49:E49"/>
    <mergeCell ref="B58:D58"/>
    <mergeCell ref="B60:G60"/>
    <mergeCell ref="E56:F56"/>
    <mergeCell ref="D55:G55"/>
    <mergeCell ref="A52:E52"/>
    <mergeCell ref="A53:F53"/>
    <mergeCell ref="A54:G54"/>
    <mergeCell ref="A70:F70"/>
    <mergeCell ref="B62:G62"/>
    <mergeCell ref="E61:G61"/>
    <mergeCell ref="A65:G65"/>
    <mergeCell ref="A66:F66"/>
    <mergeCell ref="B61:D61"/>
    <mergeCell ref="A69:F69"/>
    <mergeCell ref="B63:G63"/>
    <mergeCell ref="B64:G64"/>
    <mergeCell ref="A67:F67"/>
    <mergeCell ref="A6:F7"/>
    <mergeCell ref="A46:H46"/>
    <mergeCell ref="A40:E40"/>
    <mergeCell ref="A41:E41"/>
    <mergeCell ref="A42:E42"/>
    <mergeCell ref="A43:E43"/>
    <mergeCell ref="A44:E44"/>
    <mergeCell ref="A45:E45"/>
    <mergeCell ref="B24:G24"/>
    <mergeCell ref="C35:D35"/>
    <mergeCell ref="B20:G20"/>
    <mergeCell ref="B9:G9"/>
    <mergeCell ref="B15:G15"/>
    <mergeCell ref="B14:G14"/>
    <mergeCell ref="B12:G12"/>
    <mergeCell ref="B11:G11"/>
    <mergeCell ref="B10:G10"/>
    <mergeCell ref="B18:E18"/>
    <mergeCell ref="B16:G16"/>
    <mergeCell ref="B71:H71"/>
    <mergeCell ref="C30:D30"/>
    <mergeCell ref="A36:H36"/>
    <mergeCell ref="A37:E37"/>
    <mergeCell ref="A51:E51"/>
    <mergeCell ref="F29:G29"/>
    <mergeCell ref="C31:D31"/>
    <mergeCell ref="C32:D32"/>
    <mergeCell ref="C33:D33"/>
    <mergeCell ref="C34:D34"/>
    <mergeCell ref="F35:G35"/>
    <mergeCell ref="C29:D29"/>
    <mergeCell ref="F30:G30"/>
  </mergeCells>
  <dataValidations xWindow="1067" yWindow="659" count="18">
    <dataValidation type="list" allowBlank="1" showInputMessage="1" showErrorMessage="1" sqref="F38:F45 F47:F52" xr:uid="{00000000-0002-0000-0000-000000000000}">
      <formula1>"Y"</formula1>
    </dataValidation>
    <dataValidation type="date" allowBlank="1" showInputMessage="1" showErrorMessage="1" promptTitle="Date of Funeral" prompt="Please insert date in the format DD/MM/YY." sqref="B14:G14" xr:uid="{00000000-0002-0000-0000-000001000000}">
      <formula1>44197</formula1>
      <formula2>44561</formula2>
    </dataValidation>
    <dataValidation allowBlank="1" showInputMessage="1" showErrorMessage="1" promptTitle="Organist Name" prompt="If required." sqref="E61:G61" xr:uid="{00000000-0002-0000-0000-000002000000}"/>
    <dataValidation allowBlank="1" showInputMessage="1" showErrorMessage="1" promptTitle="Verger Name" prompt="as required" sqref="B59:G59" xr:uid="{00000000-0002-0000-0000-000003000000}"/>
    <dataValidation allowBlank="1" showInputMessage="1" showErrorMessage="1" promptTitle="Other additional charges." prompt="Please give description" sqref="B64:G64" xr:uid="{00000000-0002-0000-0000-000004000000}"/>
    <dataValidation allowBlank="1" showInputMessage="1" showErrorMessage="1" promptTitle="Minister Travel" prompt="Give number of miles travelled where travel is required to the service location (e.g. crematorium)." sqref="C56" xr:uid="{00000000-0002-0000-0000-000005000000}"/>
    <dataValidation type="list" allowBlank="1" showInputMessage="1" showErrorMessage="1" promptTitle="Minister Catoegory" prompt="This is required as some ministers are entitled to a proportion of the fees." sqref="B18:E18" xr:uid="{00000000-0002-0000-0000-000006000000}">
      <formula1>"SSM With PTO,Stipendiary,SSM,Reader,PtO eligible for fees,PtO NOT eligible for fees"</formula1>
    </dataValidation>
    <dataValidation type="list" allowBlank="1" showInputMessage="1" showErrorMessage="1" promptTitle="Parish Name" prompt="Once Benefice is Selected above, please choose the parish from the drop down list. _x000a__x000a_This is where the fee will be paid to." sqref="B10:G10" xr:uid="{00000000-0002-0000-0000-000007000000}">
      <formula1>INDIRECT($I$6)</formula1>
    </dataValidation>
    <dataValidation allowBlank="1" showInputMessage="1" showErrorMessage="1" promptTitle="Contact" prompt="Name of the person creating this form, and to whom any questions can be sent." sqref="B11:G11" xr:uid="{00000000-0002-0000-0000-000008000000}"/>
    <dataValidation allowBlank="1" showInputMessage="1" showErrorMessage="1" promptTitle="Other Information" prompt="Any details which will clarify a situation that is different from the usual process." sqref="B71:H71" xr:uid="{00000000-0002-0000-0000-000009000000}"/>
    <dataValidation allowBlank="1" showInputMessage="1" showErrorMessage="1" promptTitle="Contact Name" prompt="The name of the funeral director contact for this funeral." sqref="B25:G25" xr:uid="{00000000-0002-0000-0000-00000A000000}"/>
    <dataValidation allowBlank="1" showInputMessage="1" showErrorMessage="1" promptTitle="Crematorium" prompt="If the service included a crematorium, give the name." sqref="B21" xr:uid="{00000000-0002-0000-0000-00000B000000}"/>
    <dataValidation type="list" allowBlank="1" showInputMessage="1" showErrorMessage="1" promptTitle="Benefice Name" prompt="Please select benefice name from drop down list." sqref="B9:G9" xr:uid="{00000000-0002-0000-0000-00000C000000}">
      <formula1>Benefice</formula1>
    </dataValidation>
    <dataValidation type="list" allowBlank="1" showInputMessage="1" showErrorMessage="1" promptTitle="Funeral Director / Branch" prompt="Select a funeral director the list provided. If the required funeral director is not included in the list please add the information to the first line on the tab &quot;FDList&quot;. _x000a_Postcodes have been added to chain FDs to aid selection." sqref="B24:G24" xr:uid="{00000000-0002-0000-0000-00000D000000}">
      <formula1>FDS</formula1>
    </dataValidation>
    <dataValidation errorStyle="warning" allowBlank="1" showInputMessage="1" showErrorMessage="1" errorTitle="Name not in list" error="The text entered is not from your list of churches.  You may want to add this name to the list." promptTitle="Church Name" prompt="Where the service took place (if applicable)" sqref="B20:G20" xr:uid="{00000000-0002-0000-0000-00000E000000}"/>
    <dataValidation errorStyle="warning" allowBlank="1" showInputMessage="1" showErrorMessage="1" errorTitle="Not in list of churches" error="If you need to, add another church name to your list." promptTitle="Churchyard" prompt="If part of the service included the churchyard, give the name of the church." sqref="B22:G22" xr:uid="{00000000-0002-0000-0000-00000F000000}"/>
    <dataValidation allowBlank="1" showInputMessage="1" showErrorMessage="1" promptTitle="Heating" prompt="Except by prior agreement with the Funeral Director, heating should not be charged for between 1 May and 30 September." sqref="B60:G60" xr:uid="{00000000-0002-0000-0000-000010000000}"/>
    <dataValidation allowBlank="1" showInputMessage="1" showErrorMessage="1" promptTitle="Cemetery" prompt="If the service included a civil cemetery, give the name." sqref="B23:G23" xr:uid="{00000000-0002-0000-0000-000011000000}"/>
  </dataValidations>
  <pageMargins left="0.25" right="0.25" top="0.75" bottom="0.75" header="0.3" footer="0.3"/>
  <pageSetup paperSize="9" orientation="portrait" r:id="rId1"/>
  <headerFooter>
    <oddHeader xml:space="preserve">&amp;L&amp;"-,Bold"This is NOT an invoice&amp;C&amp;22PF1 Form </oddHeader>
    <oddFooter>&amp;L&amp;8Statutory Fees&amp;R&amp;8Form PF1 V11(Funerals) 09/08/2017</oddFooter>
  </headerFooter>
  <rowBreaks count="1" manualBreakCount="1">
    <brk id="35"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18"/>
  <sheetViews>
    <sheetView workbookViewId="0">
      <selection activeCell="I6" sqref="I6"/>
    </sheetView>
  </sheetViews>
  <sheetFormatPr defaultRowHeight="15" x14ac:dyDescent="0.25"/>
  <cols>
    <col min="1" max="1" width="9.7109375" customWidth="1"/>
    <col min="2" max="2" width="35.28515625" customWidth="1"/>
    <col min="3" max="3" width="44.140625" customWidth="1"/>
  </cols>
  <sheetData>
    <row r="1" spans="1:8" x14ac:dyDescent="0.25">
      <c r="A1" s="27">
        <v>2021</v>
      </c>
      <c r="B1" t="s">
        <v>52</v>
      </c>
      <c r="D1">
        <v>0.45</v>
      </c>
      <c r="E1" t="s">
        <v>57</v>
      </c>
    </row>
    <row r="3" spans="1:8" x14ac:dyDescent="0.25">
      <c r="A3" s="27" t="s">
        <v>21</v>
      </c>
      <c r="D3" s="28" t="s">
        <v>1</v>
      </c>
      <c r="E3" s="28" t="s">
        <v>0</v>
      </c>
      <c r="F3" s="28" t="s">
        <v>19</v>
      </c>
    </row>
    <row r="4" spans="1:8" x14ac:dyDescent="0.25">
      <c r="B4" t="s">
        <v>46</v>
      </c>
      <c r="D4" s="29">
        <v>108</v>
      </c>
      <c r="E4" s="29">
        <v>91</v>
      </c>
      <c r="F4" s="29">
        <f>SUM(D4:E4)</f>
        <v>199</v>
      </c>
    </row>
    <row r="5" spans="1:8" x14ac:dyDescent="0.25">
      <c r="B5" t="s">
        <v>47</v>
      </c>
      <c r="D5" s="29">
        <v>14</v>
      </c>
      <c r="E5" s="29">
        <v>306</v>
      </c>
      <c r="F5" s="29">
        <f>SUM(D5:E5)</f>
        <v>320</v>
      </c>
    </row>
    <row r="6" spans="1:8" x14ac:dyDescent="0.25">
      <c r="B6" t="s">
        <v>53</v>
      </c>
      <c r="D6" s="29">
        <v>14</v>
      </c>
      <c r="E6" s="29">
        <v>124</v>
      </c>
      <c r="F6" s="29">
        <f>SUM(D6:E6)</f>
        <v>138</v>
      </c>
    </row>
    <row r="7" spans="1:8" x14ac:dyDescent="0.25">
      <c r="B7" t="s">
        <v>63</v>
      </c>
      <c r="D7" s="29">
        <v>29</v>
      </c>
      <c r="E7" s="29">
        <v>0</v>
      </c>
      <c r="F7" s="29">
        <f>SUM(D7:E7)</f>
        <v>29</v>
      </c>
    </row>
    <row r="8" spans="1:8" x14ac:dyDescent="0.25">
      <c r="B8" t="s">
        <v>48</v>
      </c>
      <c r="D8" s="29">
        <v>29</v>
      </c>
      <c r="E8" s="29">
        <v>0</v>
      </c>
      <c r="F8" s="29">
        <f>SUM(D8:E8)</f>
        <v>29</v>
      </c>
    </row>
    <row r="9" spans="1:8" x14ac:dyDescent="0.25">
      <c r="B9" t="s">
        <v>49</v>
      </c>
      <c r="D9" s="29">
        <v>42</v>
      </c>
      <c r="E9" s="29">
        <v>306</v>
      </c>
      <c r="F9" s="29">
        <f t="shared" ref="F9:F18" si="0">SUM(D9:E9)</f>
        <v>348</v>
      </c>
    </row>
    <row r="10" spans="1:8" x14ac:dyDescent="0.25">
      <c r="B10" t="s">
        <v>23</v>
      </c>
      <c r="D10" s="29">
        <v>42</v>
      </c>
      <c r="E10" s="29">
        <v>124</v>
      </c>
      <c r="F10" s="29">
        <f t="shared" si="0"/>
        <v>166</v>
      </c>
    </row>
    <row r="11" spans="1:8" x14ac:dyDescent="0.25">
      <c r="B11" t="s">
        <v>64</v>
      </c>
      <c r="D11" s="29">
        <v>56</v>
      </c>
      <c r="E11" s="29">
        <v>15</v>
      </c>
      <c r="F11" s="29">
        <f t="shared" si="0"/>
        <v>71</v>
      </c>
    </row>
    <row r="12" spans="1:8" x14ac:dyDescent="0.25">
      <c r="A12" s="27" t="s">
        <v>22</v>
      </c>
      <c r="D12" s="29"/>
      <c r="E12" s="29"/>
      <c r="F12" s="29"/>
    </row>
    <row r="13" spans="1:8" x14ac:dyDescent="0.25">
      <c r="B13" t="s">
        <v>54</v>
      </c>
      <c r="D13" s="29">
        <v>108</v>
      </c>
      <c r="E13" s="29">
        <v>306</v>
      </c>
      <c r="F13" s="29">
        <f t="shared" si="0"/>
        <v>414</v>
      </c>
    </row>
    <row r="14" spans="1:8" x14ac:dyDescent="0.25">
      <c r="B14" t="s">
        <v>55</v>
      </c>
      <c r="D14" s="29">
        <v>108</v>
      </c>
      <c r="E14" s="29">
        <v>124</v>
      </c>
      <c r="F14" s="29">
        <f t="shared" si="0"/>
        <v>232</v>
      </c>
    </row>
    <row r="15" spans="1:8" s="88" customFormat="1" x14ac:dyDescent="0.25">
      <c r="B15" s="88" t="s">
        <v>50</v>
      </c>
      <c r="D15" s="89">
        <v>169</v>
      </c>
      <c r="E15" s="89">
        <v>30</v>
      </c>
      <c r="F15" s="89">
        <f t="shared" si="0"/>
        <v>199</v>
      </c>
      <c r="H15" s="88" t="s">
        <v>2356</v>
      </c>
    </row>
    <row r="16" spans="1:8" x14ac:dyDescent="0.25">
      <c r="B16" t="s">
        <v>56</v>
      </c>
      <c r="D16" s="29">
        <v>42</v>
      </c>
      <c r="E16" s="29">
        <v>306</v>
      </c>
      <c r="F16" s="29">
        <f t="shared" si="0"/>
        <v>348</v>
      </c>
    </row>
    <row r="17" spans="2:6" x14ac:dyDescent="0.25">
      <c r="B17" t="s">
        <v>51</v>
      </c>
      <c r="D17" s="29">
        <v>42</v>
      </c>
      <c r="E17" s="29">
        <v>124</v>
      </c>
      <c r="F17" s="29">
        <f t="shared" si="0"/>
        <v>166</v>
      </c>
    </row>
    <row r="18" spans="2:6" x14ac:dyDescent="0.25">
      <c r="B18" s="27" t="s">
        <v>39</v>
      </c>
      <c r="D18" s="29">
        <v>0</v>
      </c>
      <c r="E18" s="29">
        <v>15</v>
      </c>
      <c r="F18" s="29">
        <f t="shared" si="0"/>
        <v>15</v>
      </c>
    </row>
  </sheetData>
  <sheetProtection algorithmName="SHA-512" hashValue="y2xERMGmU+72rIinpNamxkp6HrQTwElF/pGWE+bjXwSAOwm3GunK1GcwEKTb4OgSAYxUinGmQ4eMLl97JBC1zw==" saltValue="QoGgKjlgVlBWM52Q3zqiqA==" spinCount="100000" sheet="1" selectLockedCells="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214"/>
  <sheetViews>
    <sheetView workbookViewId="0">
      <selection activeCell="A2" sqref="A2:G214"/>
    </sheetView>
  </sheetViews>
  <sheetFormatPr defaultColWidth="9.140625" defaultRowHeight="15" x14ac:dyDescent="0.25"/>
  <cols>
    <col min="1" max="1" width="46.5703125" style="59" bestFit="1" customWidth="1"/>
    <col min="2" max="2" width="52.7109375" style="59" bestFit="1" customWidth="1"/>
    <col min="3" max="3" width="12.85546875" style="59" bestFit="1" customWidth="1"/>
    <col min="4" max="4" width="8.7109375" style="59" customWidth="1"/>
    <col min="5" max="5" width="75.28515625" style="59" bestFit="1" customWidth="1"/>
    <col min="6" max="6" width="19" style="59" bestFit="1" customWidth="1"/>
    <col min="7" max="7" width="11.140625" style="59" bestFit="1" customWidth="1"/>
    <col min="8" max="16384" width="9.140625" style="59"/>
  </cols>
  <sheetData>
    <row r="1" spans="1:7" x14ac:dyDescent="0.25">
      <c r="A1" s="56" t="s">
        <v>163</v>
      </c>
      <c r="B1" s="56" t="s">
        <v>200</v>
      </c>
      <c r="C1" s="57" t="s">
        <v>244</v>
      </c>
      <c r="D1" s="58" t="s">
        <v>65</v>
      </c>
      <c r="E1" s="62" t="s">
        <v>1600</v>
      </c>
      <c r="F1" s="70" t="s">
        <v>2209</v>
      </c>
      <c r="G1" s="70" t="s">
        <v>2210</v>
      </c>
    </row>
    <row r="2" spans="1:7" x14ac:dyDescent="0.25">
      <c r="A2" s="61" t="s">
        <v>1575</v>
      </c>
      <c r="B2" s="87" t="s">
        <v>200</v>
      </c>
      <c r="C2" s="59" t="s">
        <v>244</v>
      </c>
      <c r="D2" s="61" t="s">
        <v>65</v>
      </c>
      <c r="E2" s="61" t="s">
        <v>1576</v>
      </c>
    </row>
    <row r="3" spans="1:7" x14ac:dyDescent="0.25">
      <c r="A3" s="65" t="s">
        <v>1633</v>
      </c>
      <c r="B3" s="66" t="s">
        <v>1635</v>
      </c>
      <c r="C3" s="67" t="s">
        <v>1634</v>
      </c>
      <c r="D3" s="63" t="s">
        <v>1636</v>
      </c>
      <c r="E3" s="64"/>
    </row>
    <row r="4" spans="1:7" x14ac:dyDescent="0.25">
      <c r="A4" s="72" t="s">
        <v>187</v>
      </c>
      <c r="B4" s="72" t="s">
        <v>209</v>
      </c>
      <c r="C4" s="72" t="s">
        <v>306</v>
      </c>
      <c r="D4" s="72" t="s">
        <v>128</v>
      </c>
      <c r="E4" s="72" t="s">
        <v>1810</v>
      </c>
      <c r="F4" s="72" t="s">
        <v>1811</v>
      </c>
      <c r="G4" s="72" t="s">
        <v>1812</v>
      </c>
    </row>
    <row r="5" spans="1:7" x14ac:dyDescent="0.25">
      <c r="A5" s="72" t="s">
        <v>1610</v>
      </c>
      <c r="B5" s="72" t="s">
        <v>1626</v>
      </c>
      <c r="C5" s="72" t="s">
        <v>1618</v>
      </c>
      <c r="D5" s="72" t="s">
        <v>1601</v>
      </c>
      <c r="E5" s="72" t="s">
        <v>1813</v>
      </c>
      <c r="F5" s="72" t="s">
        <v>799</v>
      </c>
      <c r="G5" s="72" t="s">
        <v>1814</v>
      </c>
    </row>
    <row r="6" spans="1:7" x14ac:dyDescent="0.25">
      <c r="A6" s="63" t="s">
        <v>2334</v>
      </c>
      <c r="B6" s="85" t="s">
        <v>2335</v>
      </c>
      <c r="C6" s="81" t="s">
        <v>2336</v>
      </c>
      <c r="D6" s="63" t="s">
        <v>2337</v>
      </c>
      <c r="E6" s="82" t="s">
        <v>2338</v>
      </c>
      <c r="F6" s="72" t="s">
        <v>1867</v>
      </c>
      <c r="G6" s="72" t="s">
        <v>2339</v>
      </c>
    </row>
    <row r="7" spans="1:7" x14ac:dyDescent="0.25">
      <c r="A7" s="72" t="s">
        <v>1548</v>
      </c>
      <c r="B7" s="72" t="s">
        <v>1550</v>
      </c>
      <c r="C7" s="72" t="s">
        <v>1549</v>
      </c>
      <c r="D7" s="72" t="s">
        <v>1551</v>
      </c>
      <c r="E7" s="72" t="s">
        <v>1815</v>
      </c>
      <c r="F7" s="72" t="s">
        <v>1816</v>
      </c>
      <c r="G7" s="72" t="s">
        <v>1817</v>
      </c>
    </row>
    <row r="8" spans="1:7" x14ac:dyDescent="0.25">
      <c r="A8" s="72" t="s">
        <v>1611</v>
      </c>
      <c r="B8" s="72" t="s">
        <v>1627</v>
      </c>
      <c r="C8" s="72" t="s">
        <v>1559</v>
      </c>
      <c r="D8" s="72" t="s">
        <v>1602</v>
      </c>
      <c r="E8" s="72" t="s">
        <v>1818</v>
      </c>
      <c r="F8" s="72" t="s">
        <v>1819</v>
      </c>
      <c r="G8" s="72" t="s">
        <v>1820</v>
      </c>
    </row>
    <row r="9" spans="1:7" x14ac:dyDescent="0.25">
      <c r="A9" s="72" t="s">
        <v>1423</v>
      </c>
      <c r="B9" s="72" t="s">
        <v>1424</v>
      </c>
      <c r="C9" s="72" t="s">
        <v>1425</v>
      </c>
      <c r="D9" s="72" t="s">
        <v>1426</v>
      </c>
      <c r="E9" s="72" t="s">
        <v>1821</v>
      </c>
      <c r="F9" s="72" t="s">
        <v>1822</v>
      </c>
      <c r="G9" s="72" t="s">
        <v>1823</v>
      </c>
    </row>
    <row r="10" spans="1:7" x14ac:dyDescent="0.25">
      <c r="A10" s="72" t="s">
        <v>1774</v>
      </c>
      <c r="B10" s="72" t="s">
        <v>1782</v>
      </c>
      <c r="C10" s="72" t="s">
        <v>1792</v>
      </c>
      <c r="D10" s="72" t="s">
        <v>1801</v>
      </c>
      <c r="E10" s="72" t="s">
        <v>1824</v>
      </c>
      <c r="F10" s="72" t="s">
        <v>1825</v>
      </c>
      <c r="G10" s="72" t="s">
        <v>1826</v>
      </c>
    </row>
    <row r="11" spans="1:7" x14ac:dyDescent="0.25">
      <c r="A11" s="72" t="s">
        <v>182</v>
      </c>
      <c r="B11" s="72" t="s">
        <v>224</v>
      </c>
      <c r="C11" s="72" t="s">
        <v>285</v>
      </c>
      <c r="D11" s="72" t="s">
        <v>107</v>
      </c>
      <c r="E11" s="72" t="s">
        <v>1827</v>
      </c>
      <c r="F11" s="72" t="s">
        <v>384</v>
      </c>
      <c r="G11" s="72" t="s">
        <v>1828</v>
      </c>
    </row>
    <row r="12" spans="1:7" x14ac:dyDescent="0.25">
      <c r="A12" s="72" t="s">
        <v>1427</v>
      </c>
      <c r="B12" s="72" t="s">
        <v>1428</v>
      </c>
      <c r="C12" s="72" t="s">
        <v>1429</v>
      </c>
      <c r="D12" s="72" t="s">
        <v>1430</v>
      </c>
      <c r="E12" s="72" t="s">
        <v>1829</v>
      </c>
      <c r="F12" s="72" t="s">
        <v>1830</v>
      </c>
      <c r="G12" s="72" t="s">
        <v>1831</v>
      </c>
    </row>
    <row r="13" spans="1:7" x14ac:dyDescent="0.25">
      <c r="A13" s="72" t="s">
        <v>1552</v>
      </c>
      <c r="B13" s="72" t="s">
        <v>1554</v>
      </c>
      <c r="C13" s="72" t="s">
        <v>1553</v>
      </c>
      <c r="D13" s="72" t="s">
        <v>1555</v>
      </c>
      <c r="E13" s="72" t="s">
        <v>1832</v>
      </c>
      <c r="F13" s="72" t="s">
        <v>1833</v>
      </c>
      <c r="G13" s="72" t="s">
        <v>1834</v>
      </c>
    </row>
    <row r="14" spans="1:7" x14ac:dyDescent="0.25">
      <c r="A14" s="72" t="s">
        <v>188</v>
      </c>
      <c r="B14" s="72" t="s">
        <v>231</v>
      </c>
      <c r="C14" s="72" t="s">
        <v>310</v>
      </c>
      <c r="D14" s="72" t="s">
        <v>132</v>
      </c>
      <c r="E14" s="72" t="s">
        <v>1835</v>
      </c>
      <c r="F14" s="72" t="s">
        <v>1811</v>
      </c>
      <c r="G14" s="72" t="s">
        <v>1836</v>
      </c>
    </row>
    <row r="15" spans="1:7" x14ac:dyDescent="0.25">
      <c r="A15" s="72" t="s">
        <v>192</v>
      </c>
      <c r="B15" s="72" t="s">
        <v>236</v>
      </c>
      <c r="C15" s="72" t="s">
        <v>327</v>
      </c>
      <c r="D15" s="72" t="s">
        <v>150</v>
      </c>
      <c r="E15" s="72" t="s">
        <v>1837</v>
      </c>
      <c r="F15" s="72" t="s">
        <v>1838</v>
      </c>
      <c r="G15" s="72" t="s">
        <v>1839</v>
      </c>
    </row>
    <row r="16" spans="1:7" x14ac:dyDescent="0.25">
      <c r="A16" s="72" t="s">
        <v>194</v>
      </c>
      <c r="B16" s="72" t="s">
        <v>238</v>
      </c>
      <c r="C16" s="72" t="s">
        <v>333</v>
      </c>
      <c r="D16" s="72" t="s">
        <v>156</v>
      </c>
      <c r="E16" s="72" t="s">
        <v>1840</v>
      </c>
      <c r="F16" s="72" t="s">
        <v>1841</v>
      </c>
      <c r="G16" s="72" t="s">
        <v>1842</v>
      </c>
    </row>
    <row r="17" spans="1:7" x14ac:dyDescent="0.25">
      <c r="A17" s="72" t="s">
        <v>1674</v>
      </c>
      <c r="B17" s="72" t="s">
        <v>1745</v>
      </c>
      <c r="C17" s="72" t="s">
        <v>1749</v>
      </c>
      <c r="D17" s="72" t="s">
        <v>1752</v>
      </c>
      <c r="E17" s="72" t="s">
        <v>1843</v>
      </c>
      <c r="F17" s="72" t="s">
        <v>1830</v>
      </c>
      <c r="G17" s="72" t="s">
        <v>1844</v>
      </c>
    </row>
    <row r="18" spans="1:7" x14ac:dyDescent="0.25">
      <c r="A18" s="72" t="s">
        <v>170</v>
      </c>
      <c r="B18" s="72" t="s">
        <v>209</v>
      </c>
      <c r="C18" s="72" t="s">
        <v>257</v>
      </c>
      <c r="D18" s="72" t="s">
        <v>78</v>
      </c>
      <c r="E18" s="72" t="s">
        <v>1845</v>
      </c>
      <c r="F18" s="72" t="s">
        <v>1846</v>
      </c>
      <c r="G18" s="72" t="s">
        <v>1847</v>
      </c>
    </row>
    <row r="19" spans="1:7" x14ac:dyDescent="0.25">
      <c r="A19" s="72" t="s">
        <v>1431</v>
      </c>
      <c r="B19" s="72" t="s">
        <v>1432</v>
      </c>
      <c r="C19" s="72" t="s">
        <v>1433</v>
      </c>
      <c r="D19" s="72" t="s">
        <v>1434</v>
      </c>
      <c r="E19" s="72" t="s">
        <v>1848</v>
      </c>
      <c r="F19" s="72" t="s">
        <v>1849</v>
      </c>
      <c r="G19" s="72" t="s">
        <v>1850</v>
      </c>
    </row>
    <row r="20" spans="1:7" x14ac:dyDescent="0.25">
      <c r="A20" s="72" t="s">
        <v>1435</v>
      </c>
      <c r="B20" s="72" t="s">
        <v>1436</v>
      </c>
      <c r="C20" s="72" t="s">
        <v>1437</v>
      </c>
      <c r="D20" s="72" t="s">
        <v>1438</v>
      </c>
      <c r="E20" s="72" t="s">
        <v>1851</v>
      </c>
      <c r="F20" s="72" t="s">
        <v>440</v>
      </c>
      <c r="G20" s="72" t="s">
        <v>1852</v>
      </c>
    </row>
    <row r="21" spans="1:7" x14ac:dyDescent="0.25">
      <c r="A21" s="72" t="s">
        <v>1439</v>
      </c>
      <c r="B21" s="72" t="s">
        <v>2221</v>
      </c>
      <c r="C21" s="72" t="s">
        <v>313</v>
      </c>
      <c r="D21" s="72" t="s">
        <v>1440</v>
      </c>
      <c r="E21" s="72" t="s">
        <v>2248</v>
      </c>
      <c r="F21" s="73"/>
      <c r="G21" s="72" t="s">
        <v>2256</v>
      </c>
    </row>
    <row r="22" spans="1:7" x14ac:dyDescent="0.25">
      <c r="A22" s="72" t="s">
        <v>166</v>
      </c>
      <c r="B22" s="72" t="s">
        <v>204</v>
      </c>
      <c r="C22" s="72" t="s">
        <v>249</v>
      </c>
      <c r="D22" s="72" t="s">
        <v>70</v>
      </c>
      <c r="E22" s="72" t="s">
        <v>1854</v>
      </c>
      <c r="F22" s="72" t="s">
        <v>1855</v>
      </c>
      <c r="G22" s="72" t="s">
        <v>1856</v>
      </c>
    </row>
    <row r="23" spans="1:7" x14ac:dyDescent="0.25">
      <c r="A23" s="72" t="s">
        <v>1441</v>
      </c>
      <c r="B23" s="72" t="s">
        <v>1442</v>
      </c>
      <c r="C23" s="72" t="s">
        <v>1443</v>
      </c>
      <c r="D23" s="72" t="s">
        <v>1444</v>
      </c>
      <c r="E23" s="72" t="s">
        <v>1857</v>
      </c>
      <c r="F23" s="72" t="s">
        <v>1858</v>
      </c>
      <c r="G23" s="72" t="s">
        <v>1859</v>
      </c>
    </row>
    <row r="24" spans="1:7" x14ac:dyDescent="0.25">
      <c r="A24" s="72" t="s">
        <v>1612</v>
      </c>
      <c r="B24" s="72" t="s">
        <v>1783</v>
      </c>
      <c r="C24" s="72" t="s">
        <v>1619</v>
      </c>
      <c r="D24" s="72" t="s">
        <v>1603</v>
      </c>
      <c r="E24" s="72" t="s">
        <v>1860</v>
      </c>
      <c r="F24" s="72" t="s">
        <v>1861</v>
      </c>
      <c r="G24" s="72" t="s">
        <v>1862</v>
      </c>
    </row>
    <row r="25" spans="1:7" x14ac:dyDescent="0.25">
      <c r="A25" s="72" t="s">
        <v>1613</v>
      </c>
      <c r="B25" s="72" t="s">
        <v>1628</v>
      </c>
      <c r="C25" s="72" t="s">
        <v>1620</v>
      </c>
      <c r="D25" s="72" t="s">
        <v>1604</v>
      </c>
      <c r="E25" s="72" t="s">
        <v>1863</v>
      </c>
      <c r="F25" s="72" t="s">
        <v>1864</v>
      </c>
      <c r="G25" s="72" t="s">
        <v>1865</v>
      </c>
    </row>
    <row r="26" spans="1:7" x14ac:dyDescent="0.25">
      <c r="A26" s="72" t="s">
        <v>1445</v>
      </c>
      <c r="B26" s="72" t="s">
        <v>1446</v>
      </c>
      <c r="C26" s="72" t="s">
        <v>1447</v>
      </c>
      <c r="D26" s="72" t="s">
        <v>1448</v>
      </c>
      <c r="E26" s="72" t="s">
        <v>1866</v>
      </c>
      <c r="F26" s="72" t="s">
        <v>1867</v>
      </c>
      <c r="G26" s="72" t="s">
        <v>1868</v>
      </c>
    </row>
    <row r="27" spans="1:7" x14ac:dyDescent="0.25">
      <c r="A27" s="72" t="s">
        <v>1675</v>
      </c>
      <c r="B27" s="72" t="s">
        <v>1449</v>
      </c>
      <c r="C27" s="72" t="s">
        <v>323</v>
      </c>
      <c r="D27" s="72" t="s">
        <v>146</v>
      </c>
      <c r="E27" s="72" t="s">
        <v>1869</v>
      </c>
      <c r="F27" s="72" t="s">
        <v>1833</v>
      </c>
      <c r="G27" s="72" t="s">
        <v>1870</v>
      </c>
    </row>
    <row r="28" spans="1:7" x14ac:dyDescent="0.25">
      <c r="A28" s="72" t="s">
        <v>1676</v>
      </c>
      <c r="B28" s="72" t="s">
        <v>1450</v>
      </c>
      <c r="C28" s="72" t="s">
        <v>1451</v>
      </c>
      <c r="D28" s="72" t="s">
        <v>1452</v>
      </c>
      <c r="E28" s="72" t="s">
        <v>1871</v>
      </c>
      <c r="F28" s="72" t="s">
        <v>1872</v>
      </c>
      <c r="G28" s="72" t="s">
        <v>1873</v>
      </c>
    </row>
    <row r="29" spans="1:7" x14ac:dyDescent="0.25">
      <c r="A29" s="72" t="s">
        <v>1677</v>
      </c>
      <c r="B29" s="72" t="s">
        <v>1449</v>
      </c>
      <c r="C29" s="72" t="s">
        <v>314</v>
      </c>
      <c r="D29" s="72" t="s">
        <v>136</v>
      </c>
      <c r="E29" s="72" t="s">
        <v>1874</v>
      </c>
      <c r="F29" s="72" t="s">
        <v>1811</v>
      </c>
      <c r="G29" s="72" t="s">
        <v>1875</v>
      </c>
    </row>
    <row r="30" spans="1:7" x14ac:dyDescent="0.25">
      <c r="A30" s="72" t="s">
        <v>1678</v>
      </c>
      <c r="B30" s="94" t="s">
        <v>2422</v>
      </c>
      <c r="C30" s="72" t="s">
        <v>313</v>
      </c>
      <c r="D30" s="72" t="s">
        <v>134</v>
      </c>
      <c r="E30" s="72" t="s">
        <v>1876</v>
      </c>
      <c r="F30" s="72" t="s">
        <v>1811</v>
      </c>
      <c r="G30" s="72" t="s">
        <v>1853</v>
      </c>
    </row>
    <row r="31" spans="1:7" x14ac:dyDescent="0.25">
      <c r="A31" s="72" t="s">
        <v>1679</v>
      </c>
      <c r="B31" s="72" t="s">
        <v>201</v>
      </c>
      <c r="C31" s="72" t="s">
        <v>245</v>
      </c>
      <c r="D31" s="72" t="s">
        <v>66</v>
      </c>
      <c r="E31" s="72" t="s">
        <v>1877</v>
      </c>
      <c r="F31" s="72" t="s">
        <v>1878</v>
      </c>
      <c r="G31" s="72" t="s">
        <v>1879</v>
      </c>
    </row>
    <row r="32" spans="1:7" x14ac:dyDescent="0.25">
      <c r="A32" s="72" t="s">
        <v>1680</v>
      </c>
      <c r="B32" s="72" t="s">
        <v>1449</v>
      </c>
      <c r="C32" s="72" t="s">
        <v>255</v>
      </c>
      <c r="D32" s="72" t="s">
        <v>76</v>
      </c>
      <c r="E32" s="72" t="s">
        <v>1880</v>
      </c>
      <c r="F32" s="72" t="s">
        <v>1864</v>
      </c>
      <c r="G32" s="72" t="s">
        <v>1881</v>
      </c>
    </row>
    <row r="33" spans="1:7" x14ac:dyDescent="0.25">
      <c r="A33" s="72" t="s">
        <v>1681</v>
      </c>
      <c r="B33" s="72" t="s">
        <v>1449</v>
      </c>
      <c r="C33" s="72" t="s">
        <v>275</v>
      </c>
      <c r="D33" s="72" t="s">
        <v>96</v>
      </c>
      <c r="E33" s="72" t="s">
        <v>1882</v>
      </c>
      <c r="F33" s="72" t="s">
        <v>1883</v>
      </c>
      <c r="G33" s="72" t="s">
        <v>1884</v>
      </c>
    </row>
    <row r="34" spans="1:7" x14ac:dyDescent="0.25">
      <c r="A34" s="72" t="s">
        <v>1682</v>
      </c>
      <c r="B34" s="72" t="s">
        <v>233</v>
      </c>
      <c r="C34" s="72" t="s">
        <v>320</v>
      </c>
      <c r="D34" s="72" t="s">
        <v>143</v>
      </c>
      <c r="E34" s="72" t="s">
        <v>1885</v>
      </c>
      <c r="F34" s="72" t="s">
        <v>512</v>
      </c>
      <c r="G34" s="72" t="s">
        <v>1886</v>
      </c>
    </row>
    <row r="35" spans="1:7" x14ac:dyDescent="0.25">
      <c r="A35" s="72" t="s">
        <v>1683</v>
      </c>
      <c r="B35" s="72" t="s">
        <v>205</v>
      </c>
      <c r="C35" s="72" t="s">
        <v>251</v>
      </c>
      <c r="D35" s="72" t="s">
        <v>72</v>
      </c>
      <c r="E35" s="72" t="s">
        <v>1887</v>
      </c>
      <c r="F35" s="72" t="s">
        <v>474</v>
      </c>
      <c r="G35" s="72" t="s">
        <v>1888</v>
      </c>
    </row>
    <row r="36" spans="1:7" x14ac:dyDescent="0.25">
      <c r="A36" s="72" t="s">
        <v>1684</v>
      </c>
      <c r="B36" s="72" t="s">
        <v>1449</v>
      </c>
      <c r="C36" s="72" t="s">
        <v>292</v>
      </c>
      <c r="D36" s="72" t="s">
        <v>114</v>
      </c>
      <c r="E36" s="72" t="s">
        <v>1889</v>
      </c>
      <c r="F36" s="72" t="s">
        <v>1819</v>
      </c>
      <c r="G36" s="72" t="s">
        <v>1890</v>
      </c>
    </row>
    <row r="37" spans="1:7" x14ac:dyDescent="0.25">
      <c r="A37" s="72" t="s">
        <v>1685</v>
      </c>
      <c r="B37" s="72" t="s">
        <v>217</v>
      </c>
      <c r="C37" s="72" t="s">
        <v>271</v>
      </c>
      <c r="D37" s="72" t="s">
        <v>92</v>
      </c>
      <c r="E37" s="72" t="s">
        <v>1891</v>
      </c>
      <c r="F37" s="72" t="s">
        <v>1819</v>
      </c>
      <c r="G37" s="72" t="s">
        <v>1892</v>
      </c>
    </row>
    <row r="38" spans="1:7" x14ac:dyDescent="0.25">
      <c r="A38" s="72" t="s">
        <v>1686</v>
      </c>
      <c r="B38" s="72" t="s">
        <v>1449</v>
      </c>
      <c r="C38" s="72" t="s">
        <v>305</v>
      </c>
      <c r="D38" s="72" t="s">
        <v>127</v>
      </c>
      <c r="E38" s="72" t="s">
        <v>1893</v>
      </c>
      <c r="F38" s="72" t="s">
        <v>1819</v>
      </c>
      <c r="G38" s="72" t="s">
        <v>1894</v>
      </c>
    </row>
    <row r="39" spans="1:7" x14ac:dyDescent="0.25">
      <c r="A39" s="72" t="s">
        <v>1687</v>
      </c>
      <c r="B39" s="72" t="s">
        <v>1449</v>
      </c>
      <c r="C39" s="72" t="s">
        <v>303</v>
      </c>
      <c r="D39" s="72" t="s">
        <v>125</v>
      </c>
      <c r="E39" s="72" t="s">
        <v>1895</v>
      </c>
      <c r="F39" s="72" t="s">
        <v>1819</v>
      </c>
      <c r="G39" s="72" t="s">
        <v>1896</v>
      </c>
    </row>
    <row r="40" spans="1:7" x14ac:dyDescent="0.25">
      <c r="A40" s="72" t="s">
        <v>1688</v>
      </c>
      <c r="B40" s="72" t="s">
        <v>1449</v>
      </c>
      <c r="C40" s="72" t="s">
        <v>270</v>
      </c>
      <c r="D40" s="72" t="s">
        <v>91</v>
      </c>
      <c r="E40" s="72" t="s">
        <v>1897</v>
      </c>
      <c r="F40" s="72" t="s">
        <v>1819</v>
      </c>
      <c r="G40" s="72" t="s">
        <v>1898</v>
      </c>
    </row>
    <row r="41" spans="1:7" x14ac:dyDescent="0.25">
      <c r="A41" s="72" t="s">
        <v>1689</v>
      </c>
      <c r="B41" s="72" t="s">
        <v>1453</v>
      </c>
      <c r="C41" s="72" t="s">
        <v>319</v>
      </c>
      <c r="D41" s="72" t="s">
        <v>141</v>
      </c>
      <c r="E41" s="72" t="s">
        <v>1899</v>
      </c>
      <c r="F41" s="72" t="s">
        <v>399</v>
      </c>
      <c r="G41" s="72" t="s">
        <v>1900</v>
      </c>
    </row>
    <row r="42" spans="1:7" x14ac:dyDescent="0.25">
      <c r="A42" s="72" t="s">
        <v>1690</v>
      </c>
      <c r="B42" s="72" t="s">
        <v>1449</v>
      </c>
      <c r="C42" s="72" t="s">
        <v>287</v>
      </c>
      <c r="D42" s="72" t="s">
        <v>109</v>
      </c>
      <c r="E42" s="72" t="s">
        <v>1901</v>
      </c>
      <c r="F42" s="72" t="s">
        <v>785</v>
      </c>
      <c r="G42" s="72" t="s">
        <v>1902</v>
      </c>
    </row>
    <row r="43" spans="1:7" x14ac:dyDescent="0.25">
      <c r="A43" s="72" t="s">
        <v>1691</v>
      </c>
      <c r="B43" s="72" t="s">
        <v>1454</v>
      </c>
      <c r="C43" s="72" t="s">
        <v>1455</v>
      </c>
      <c r="D43" s="72" t="s">
        <v>1456</v>
      </c>
      <c r="E43" s="72" t="s">
        <v>1903</v>
      </c>
      <c r="F43" s="72" t="s">
        <v>1904</v>
      </c>
      <c r="G43" s="72" t="s">
        <v>1905</v>
      </c>
    </row>
    <row r="44" spans="1:7" x14ac:dyDescent="0.25">
      <c r="A44" s="72" t="s">
        <v>1692</v>
      </c>
      <c r="B44" s="72" t="s">
        <v>1449</v>
      </c>
      <c r="C44" s="72" t="s">
        <v>328</v>
      </c>
      <c r="D44" s="72" t="s">
        <v>151</v>
      </c>
      <c r="E44" s="72" t="s">
        <v>1906</v>
      </c>
      <c r="F44" s="72" t="s">
        <v>1838</v>
      </c>
      <c r="G44" s="72" t="s">
        <v>1907</v>
      </c>
    </row>
    <row r="45" spans="1:7" x14ac:dyDescent="0.25">
      <c r="A45" s="72" t="s">
        <v>1693</v>
      </c>
      <c r="B45" s="72" t="s">
        <v>1449</v>
      </c>
      <c r="C45" s="72" t="s">
        <v>263</v>
      </c>
      <c r="D45" s="72" t="s">
        <v>84</v>
      </c>
      <c r="E45" s="72" t="s">
        <v>1908</v>
      </c>
      <c r="F45" s="72" t="s">
        <v>1909</v>
      </c>
      <c r="G45" s="72" t="s">
        <v>1910</v>
      </c>
    </row>
    <row r="46" spans="1:7" x14ac:dyDescent="0.25">
      <c r="A46" s="72" t="s">
        <v>1694</v>
      </c>
      <c r="B46" s="72" t="s">
        <v>1449</v>
      </c>
      <c r="C46" s="72" t="s">
        <v>322</v>
      </c>
      <c r="D46" s="72" t="s">
        <v>145</v>
      </c>
      <c r="E46" s="72" t="s">
        <v>1911</v>
      </c>
      <c r="F46" s="72" t="s">
        <v>1904</v>
      </c>
      <c r="G46" s="72" t="s">
        <v>1912</v>
      </c>
    </row>
    <row r="47" spans="1:7" x14ac:dyDescent="0.25">
      <c r="A47" s="72" t="s">
        <v>1695</v>
      </c>
      <c r="B47" s="72" t="s">
        <v>222</v>
      </c>
      <c r="C47" s="72" t="s">
        <v>283</v>
      </c>
      <c r="D47" s="72" t="s">
        <v>104</v>
      </c>
      <c r="E47" s="72" t="s">
        <v>1913</v>
      </c>
      <c r="F47" s="72" t="s">
        <v>384</v>
      </c>
      <c r="G47" s="72" t="s">
        <v>1914</v>
      </c>
    </row>
    <row r="48" spans="1:7" x14ac:dyDescent="0.25">
      <c r="A48" s="72" t="s">
        <v>1696</v>
      </c>
      <c r="B48" s="72" t="s">
        <v>1449</v>
      </c>
      <c r="C48" s="72" t="s">
        <v>259</v>
      </c>
      <c r="D48" s="72" t="s">
        <v>80</v>
      </c>
      <c r="E48" s="72" t="s">
        <v>1915</v>
      </c>
      <c r="F48" s="72" t="s">
        <v>1846</v>
      </c>
      <c r="G48" s="72" t="s">
        <v>1916</v>
      </c>
    </row>
    <row r="49" spans="1:7" x14ac:dyDescent="0.25">
      <c r="A49" s="72" t="s">
        <v>1697</v>
      </c>
      <c r="B49" s="72" t="s">
        <v>229</v>
      </c>
      <c r="C49" s="72" t="s">
        <v>299</v>
      </c>
      <c r="D49" s="72" t="s">
        <v>121</v>
      </c>
      <c r="E49" s="72" t="s">
        <v>1917</v>
      </c>
      <c r="F49" s="72" t="s">
        <v>1830</v>
      </c>
      <c r="G49" s="72" t="s">
        <v>1918</v>
      </c>
    </row>
    <row r="50" spans="1:7" x14ac:dyDescent="0.25">
      <c r="A50" s="72" t="s">
        <v>1698</v>
      </c>
      <c r="B50" s="72" t="s">
        <v>1457</v>
      </c>
      <c r="C50" s="72" t="s">
        <v>1458</v>
      </c>
      <c r="D50" s="72" t="s">
        <v>1459</v>
      </c>
      <c r="E50" s="72" t="s">
        <v>1919</v>
      </c>
      <c r="F50" s="72" t="s">
        <v>1864</v>
      </c>
      <c r="G50" s="72" t="s">
        <v>1920</v>
      </c>
    </row>
    <row r="51" spans="1:7" x14ac:dyDescent="0.25">
      <c r="A51" s="72" t="s">
        <v>1699</v>
      </c>
      <c r="B51" s="72" t="s">
        <v>1449</v>
      </c>
      <c r="C51" s="72" t="s">
        <v>277</v>
      </c>
      <c r="D51" s="72" t="s">
        <v>98</v>
      </c>
      <c r="E51" s="72" t="s">
        <v>1921</v>
      </c>
      <c r="F51" s="72" t="s">
        <v>1883</v>
      </c>
      <c r="G51" s="72" t="s">
        <v>1922</v>
      </c>
    </row>
    <row r="52" spans="1:7" x14ac:dyDescent="0.25">
      <c r="A52" s="72" t="s">
        <v>1700</v>
      </c>
      <c r="B52" s="72" t="s">
        <v>1449</v>
      </c>
      <c r="C52" s="72" t="s">
        <v>1460</v>
      </c>
      <c r="D52" s="72" t="s">
        <v>1461</v>
      </c>
      <c r="E52" s="72" t="s">
        <v>1923</v>
      </c>
      <c r="F52" s="72" t="s">
        <v>1819</v>
      </c>
      <c r="G52" s="72" t="s">
        <v>1924</v>
      </c>
    </row>
    <row r="53" spans="1:7" x14ac:dyDescent="0.25">
      <c r="A53" s="72" t="s">
        <v>1701</v>
      </c>
      <c r="B53" s="72" t="s">
        <v>1557</v>
      </c>
      <c r="C53" s="72" t="s">
        <v>1556</v>
      </c>
      <c r="D53" s="72" t="s">
        <v>1558</v>
      </c>
      <c r="E53" s="72" t="s">
        <v>1925</v>
      </c>
      <c r="F53" s="72" t="s">
        <v>1838</v>
      </c>
      <c r="G53" s="72" t="s">
        <v>1926</v>
      </c>
    </row>
    <row r="54" spans="1:7" x14ac:dyDescent="0.25">
      <c r="A54" s="72" t="s">
        <v>1702</v>
      </c>
      <c r="B54" s="72" t="s">
        <v>235</v>
      </c>
      <c r="C54" s="72" t="s">
        <v>326</v>
      </c>
      <c r="D54" s="72" t="s">
        <v>149</v>
      </c>
      <c r="E54" s="72" t="s">
        <v>1927</v>
      </c>
      <c r="F54" s="72" t="s">
        <v>1838</v>
      </c>
      <c r="G54" s="72" t="s">
        <v>1928</v>
      </c>
    </row>
    <row r="55" spans="1:7" x14ac:dyDescent="0.25">
      <c r="A55" s="72" t="s">
        <v>1703</v>
      </c>
      <c r="B55" s="72" t="s">
        <v>1462</v>
      </c>
      <c r="C55" s="72" t="s">
        <v>1463</v>
      </c>
      <c r="D55" s="72" t="s">
        <v>159</v>
      </c>
      <c r="E55" s="72" t="s">
        <v>1929</v>
      </c>
      <c r="F55" s="72" t="s">
        <v>1930</v>
      </c>
      <c r="G55" s="72" t="s">
        <v>1931</v>
      </c>
    </row>
    <row r="56" spans="1:7" x14ac:dyDescent="0.25">
      <c r="A56" s="72" t="s">
        <v>1757</v>
      </c>
      <c r="B56" s="72" t="s">
        <v>1581</v>
      </c>
      <c r="C56" s="72" t="s">
        <v>1580</v>
      </c>
      <c r="D56" s="72" t="s">
        <v>1582</v>
      </c>
      <c r="E56" s="72" t="s">
        <v>1932</v>
      </c>
      <c r="F56" s="72" t="s">
        <v>1933</v>
      </c>
      <c r="G56" s="72" t="s">
        <v>1934</v>
      </c>
    </row>
    <row r="57" spans="1:7" x14ac:dyDescent="0.25">
      <c r="A57" s="72" t="s">
        <v>2212</v>
      </c>
      <c r="B57" s="72" t="s">
        <v>2222</v>
      </c>
      <c r="C57" s="72" t="s">
        <v>2232</v>
      </c>
      <c r="D57" s="72" t="s">
        <v>2240</v>
      </c>
      <c r="E57" s="72" t="s">
        <v>2249</v>
      </c>
      <c r="F57" s="72" t="s">
        <v>1878</v>
      </c>
      <c r="G57" s="72" t="s">
        <v>2257</v>
      </c>
    </row>
    <row r="58" spans="1:7" x14ac:dyDescent="0.25">
      <c r="A58" s="72" t="s">
        <v>1758</v>
      </c>
      <c r="B58" s="72" t="s">
        <v>1584</v>
      </c>
      <c r="C58" s="72" t="s">
        <v>1583</v>
      </c>
      <c r="D58" s="72" t="s">
        <v>1585</v>
      </c>
      <c r="E58" s="72" t="s">
        <v>1935</v>
      </c>
      <c r="F58" s="72" t="s">
        <v>1849</v>
      </c>
      <c r="G58" s="72" t="s">
        <v>1936</v>
      </c>
    </row>
    <row r="59" spans="1:7" x14ac:dyDescent="0.25">
      <c r="A59" s="72" t="s">
        <v>1759</v>
      </c>
      <c r="B59" s="72" t="s">
        <v>1649</v>
      </c>
      <c r="C59" s="72" t="s">
        <v>1643</v>
      </c>
      <c r="D59" s="72" t="s">
        <v>1655</v>
      </c>
      <c r="E59" s="72" t="s">
        <v>1937</v>
      </c>
      <c r="F59" s="72" t="s">
        <v>1938</v>
      </c>
      <c r="G59" s="72" t="s">
        <v>1939</v>
      </c>
    </row>
    <row r="60" spans="1:7" x14ac:dyDescent="0.25">
      <c r="A60" s="72" t="s">
        <v>2213</v>
      </c>
      <c r="B60" s="72" t="s">
        <v>2223</v>
      </c>
      <c r="C60" s="72" t="s">
        <v>2233</v>
      </c>
      <c r="D60" s="72" t="s">
        <v>2241</v>
      </c>
      <c r="E60" s="72" t="s">
        <v>1981</v>
      </c>
      <c r="F60" s="72" t="s">
        <v>2258</v>
      </c>
      <c r="G60" s="72" t="s">
        <v>2259</v>
      </c>
    </row>
    <row r="61" spans="1:7" x14ac:dyDescent="0.25">
      <c r="A61" s="72" t="s">
        <v>1637</v>
      </c>
      <c r="B61" s="72" t="s">
        <v>1578</v>
      </c>
      <c r="C61" s="72" t="s">
        <v>1577</v>
      </c>
      <c r="D61" s="72" t="s">
        <v>1579</v>
      </c>
      <c r="E61" s="72" t="s">
        <v>1940</v>
      </c>
      <c r="F61" s="72" t="s">
        <v>1883</v>
      </c>
      <c r="G61" s="72" t="s">
        <v>1941</v>
      </c>
    </row>
    <row r="62" spans="1:7" x14ac:dyDescent="0.25">
      <c r="A62" s="72" t="s">
        <v>1760</v>
      </c>
      <c r="B62" s="72" t="s">
        <v>1670</v>
      </c>
      <c r="C62" s="72" t="s">
        <v>1664</v>
      </c>
      <c r="D62" s="72" t="s">
        <v>1667</v>
      </c>
      <c r="E62" s="72" t="s">
        <v>1942</v>
      </c>
      <c r="F62" s="72" t="s">
        <v>1943</v>
      </c>
      <c r="G62" s="72" t="s">
        <v>1944</v>
      </c>
    </row>
    <row r="63" spans="1:7" x14ac:dyDescent="0.25">
      <c r="A63" s="72" t="s">
        <v>1464</v>
      </c>
      <c r="B63" s="72" t="s">
        <v>1465</v>
      </c>
      <c r="C63" s="72" t="s">
        <v>1466</v>
      </c>
      <c r="D63" s="72" t="s">
        <v>1753</v>
      </c>
      <c r="E63" s="72" t="s">
        <v>1945</v>
      </c>
      <c r="F63" s="72" t="s">
        <v>1946</v>
      </c>
      <c r="G63" s="72" t="s">
        <v>1947</v>
      </c>
    </row>
    <row r="64" spans="1:7" x14ac:dyDescent="0.25">
      <c r="A64" s="72" t="s">
        <v>193</v>
      </c>
      <c r="B64" s="72" t="s">
        <v>237</v>
      </c>
      <c r="C64" s="72" t="s">
        <v>330</v>
      </c>
      <c r="D64" s="72" t="s">
        <v>153</v>
      </c>
      <c r="E64" s="72" t="s">
        <v>1948</v>
      </c>
      <c r="F64" s="72" t="s">
        <v>832</v>
      </c>
      <c r="G64" s="72" t="s">
        <v>1949</v>
      </c>
    </row>
    <row r="65" spans="1:7" x14ac:dyDescent="0.25">
      <c r="A65" s="72" t="s">
        <v>1467</v>
      </c>
      <c r="B65" s="72" t="s">
        <v>2224</v>
      </c>
      <c r="C65" s="72" t="s">
        <v>1468</v>
      </c>
      <c r="D65" s="72" t="s">
        <v>1469</v>
      </c>
      <c r="E65" s="72" t="s">
        <v>1950</v>
      </c>
      <c r="F65" s="72" t="s">
        <v>1838</v>
      </c>
      <c r="G65" s="72" t="s">
        <v>1951</v>
      </c>
    </row>
    <row r="66" spans="1:7" x14ac:dyDescent="0.25">
      <c r="A66" s="72" t="s">
        <v>167</v>
      </c>
      <c r="B66" s="72" t="s">
        <v>207</v>
      </c>
      <c r="C66" s="72" t="s">
        <v>253</v>
      </c>
      <c r="D66" s="72" t="s">
        <v>74</v>
      </c>
      <c r="E66" s="72" t="s">
        <v>1952</v>
      </c>
      <c r="F66" s="72" t="s">
        <v>1953</v>
      </c>
      <c r="G66" s="72" t="s">
        <v>1954</v>
      </c>
    </row>
    <row r="67" spans="1:7" x14ac:dyDescent="0.25">
      <c r="A67" s="72" t="s">
        <v>1614</v>
      </c>
      <c r="B67" s="94" t="s">
        <v>2424</v>
      </c>
      <c r="C67" s="72" t="s">
        <v>1621</v>
      </c>
      <c r="D67" s="72" t="s">
        <v>1605</v>
      </c>
      <c r="E67" s="72" t="s">
        <v>1955</v>
      </c>
      <c r="F67" s="72" t="s">
        <v>1956</v>
      </c>
      <c r="G67" s="72" t="s">
        <v>1957</v>
      </c>
    </row>
    <row r="68" spans="1:7" x14ac:dyDescent="0.25">
      <c r="A68" s="90" t="s">
        <v>2365</v>
      </c>
      <c r="B68" s="95" t="s">
        <v>2427</v>
      </c>
      <c r="C68" s="92" t="s">
        <v>2366</v>
      </c>
      <c r="D68" s="63" t="s">
        <v>2367</v>
      </c>
      <c r="E68" s="82" t="s">
        <v>2368</v>
      </c>
      <c r="F68" s="93" t="s">
        <v>1867</v>
      </c>
      <c r="G68" s="93" t="s">
        <v>2369</v>
      </c>
    </row>
    <row r="69" spans="1:7" x14ac:dyDescent="0.25">
      <c r="A69" s="72" t="s">
        <v>178</v>
      </c>
      <c r="B69" s="72" t="s">
        <v>218</v>
      </c>
      <c r="C69" s="72" t="s">
        <v>278</v>
      </c>
      <c r="D69" s="72" t="s">
        <v>99</v>
      </c>
      <c r="E69" s="72" t="s">
        <v>1958</v>
      </c>
      <c r="F69" s="72" t="s">
        <v>1883</v>
      </c>
      <c r="G69" s="72" t="s">
        <v>1959</v>
      </c>
    </row>
    <row r="70" spans="1:7" x14ac:dyDescent="0.25">
      <c r="A70" s="72" t="s">
        <v>1615</v>
      </c>
      <c r="B70" s="72" t="s">
        <v>227</v>
      </c>
      <c r="C70" s="72" t="s">
        <v>295</v>
      </c>
      <c r="D70" s="72" t="s">
        <v>1606</v>
      </c>
      <c r="E70" s="72" t="s">
        <v>1960</v>
      </c>
      <c r="F70" s="72" t="s">
        <v>1961</v>
      </c>
      <c r="G70" s="72" t="s">
        <v>1962</v>
      </c>
    </row>
    <row r="71" spans="1:7" x14ac:dyDescent="0.25">
      <c r="A71" s="72" t="s">
        <v>1704</v>
      </c>
      <c r="B71" s="72" t="s">
        <v>1560</v>
      </c>
      <c r="C71" s="72" t="s">
        <v>1559</v>
      </c>
      <c r="D71" s="72" t="s">
        <v>1561</v>
      </c>
      <c r="E71" s="72" t="s">
        <v>1963</v>
      </c>
      <c r="F71" s="72" t="s">
        <v>1819</v>
      </c>
      <c r="G71" s="72" t="s">
        <v>1820</v>
      </c>
    </row>
    <row r="72" spans="1:7" x14ac:dyDescent="0.25">
      <c r="A72" s="72" t="s">
        <v>1705</v>
      </c>
      <c r="B72" s="72" t="s">
        <v>1560</v>
      </c>
      <c r="C72" s="72" t="s">
        <v>312</v>
      </c>
      <c r="D72" s="72" t="s">
        <v>1562</v>
      </c>
      <c r="E72" s="72" t="s">
        <v>1964</v>
      </c>
      <c r="F72" s="72" t="s">
        <v>1811</v>
      </c>
      <c r="G72" s="72" t="s">
        <v>1853</v>
      </c>
    </row>
    <row r="73" spans="1:7" x14ac:dyDescent="0.25">
      <c r="A73" s="72" t="s">
        <v>179</v>
      </c>
      <c r="B73" s="72" t="s">
        <v>219</v>
      </c>
      <c r="C73" s="72" t="s">
        <v>280</v>
      </c>
      <c r="D73" s="72" t="s">
        <v>101</v>
      </c>
      <c r="E73" s="72" t="s">
        <v>1965</v>
      </c>
      <c r="F73" s="72" t="s">
        <v>1825</v>
      </c>
      <c r="G73" s="72" t="s">
        <v>1966</v>
      </c>
    </row>
    <row r="74" spans="1:7" x14ac:dyDescent="0.25">
      <c r="A74" s="72" t="s">
        <v>1586</v>
      </c>
      <c r="B74" s="72" t="s">
        <v>1588</v>
      </c>
      <c r="C74" s="72" t="s">
        <v>1587</v>
      </c>
      <c r="D74" s="72" t="s">
        <v>1589</v>
      </c>
      <c r="E74" s="72" t="s">
        <v>1967</v>
      </c>
      <c r="F74" s="72" t="s">
        <v>1864</v>
      </c>
      <c r="G74" s="72" t="s">
        <v>1968</v>
      </c>
    </row>
    <row r="75" spans="1:7" x14ac:dyDescent="0.25">
      <c r="A75" s="72" t="s">
        <v>1616</v>
      </c>
      <c r="B75" s="72" t="s">
        <v>1629</v>
      </c>
      <c r="C75" s="72" t="s">
        <v>1622</v>
      </c>
      <c r="D75" s="72" t="s">
        <v>1607</v>
      </c>
      <c r="E75" s="72" t="s">
        <v>1969</v>
      </c>
      <c r="F75" s="72" t="s">
        <v>1838</v>
      </c>
      <c r="G75" s="72" t="s">
        <v>1970</v>
      </c>
    </row>
    <row r="76" spans="1:7" x14ac:dyDescent="0.25">
      <c r="A76" s="72" t="s">
        <v>2214</v>
      </c>
      <c r="B76" s="72" t="s">
        <v>2225</v>
      </c>
      <c r="C76" s="72" t="s">
        <v>2234</v>
      </c>
      <c r="D76" s="72" t="s">
        <v>2242</v>
      </c>
      <c r="E76" s="72" t="s">
        <v>2250</v>
      </c>
      <c r="F76" s="72" t="s">
        <v>1878</v>
      </c>
      <c r="G76" s="72" t="s">
        <v>2260</v>
      </c>
    </row>
    <row r="77" spans="1:7" x14ac:dyDescent="0.25">
      <c r="A77" s="72" t="s">
        <v>1706</v>
      </c>
      <c r="B77" s="72" t="s">
        <v>1449</v>
      </c>
      <c r="C77" s="72" t="s">
        <v>316</v>
      </c>
      <c r="D77" s="72" t="s">
        <v>138</v>
      </c>
      <c r="E77" s="72" t="s">
        <v>1971</v>
      </c>
      <c r="F77" s="72" t="s">
        <v>1819</v>
      </c>
      <c r="G77" s="72" t="s">
        <v>1972</v>
      </c>
    </row>
    <row r="78" spans="1:7" x14ac:dyDescent="0.25">
      <c r="A78" s="72" t="s">
        <v>1707</v>
      </c>
      <c r="B78" s="72" t="s">
        <v>1449</v>
      </c>
      <c r="C78" s="72" t="s">
        <v>315</v>
      </c>
      <c r="D78" s="72" t="s">
        <v>137</v>
      </c>
      <c r="E78" s="72" t="s">
        <v>1973</v>
      </c>
      <c r="F78" s="72" t="s">
        <v>1819</v>
      </c>
      <c r="G78" s="72" t="s">
        <v>1972</v>
      </c>
    </row>
    <row r="79" spans="1:7" x14ac:dyDescent="0.25">
      <c r="A79" s="72" t="s">
        <v>1761</v>
      </c>
      <c r="B79" s="72" t="s">
        <v>1449</v>
      </c>
      <c r="C79" s="72" t="s">
        <v>1474</v>
      </c>
      <c r="D79" s="72" t="s">
        <v>1475</v>
      </c>
      <c r="E79" s="72" t="s">
        <v>1974</v>
      </c>
      <c r="F79" s="72" t="s">
        <v>375</v>
      </c>
      <c r="G79" s="72" t="s">
        <v>1975</v>
      </c>
    </row>
    <row r="80" spans="1:7" x14ac:dyDescent="0.25">
      <c r="A80" s="72" t="s">
        <v>1708</v>
      </c>
      <c r="B80" s="72" t="s">
        <v>1449</v>
      </c>
      <c r="C80" s="72" t="s">
        <v>279</v>
      </c>
      <c r="D80" s="72" t="s">
        <v>100</v>
      </c>
      <c r="E80" s="72" t="s">
        <v>1976</v>
      </c>
      <c r="F80" s="72" t="s">
        <v>1825</v>
      </c>
      <c r="G80" s="72" t="s">
        <v>1977</v>
      </c>
    </row>
    <row r="81" spans="1:7" x14ac:dyDescent="0.25">
      <c r="A81" s="72" t="s">
        <v>2215</v>
      </c>
      <c r="B81" s="72" t="s">
        <v>2226</v>
      </c>
      <c r="C81" s="72" t="s">
        <v>2235</v>
      </c>
      <c r="D81" s="72" t="s">
        <v>2243</v>
      </c>
      <c r="E81" s="72" t="s">
        <v>2251</v>
      </c>
      <c r="F81" s="72" t="s">
        <v>1864</v>
      </c>
      <c r="G81" s="72" t="s">
        <v>2261</v>
      </c>
    </row>
    <row r="82" spans="1:7" x14ac:dyDescent="0.25">
      <c r="A82" s="72" t="s">
        <v>1563</v>
      </c>
      <c r="B82" s="72" t="s">
        <v>1565</v>
      </c>
      <c r="C82" s="72" t="s">
        <v>1564</v>
      </c>
      <c r="D82" s="72" t="s">
        <v>1566</v>
      </c>
      <c r="E82" s="72" t="s">
        <v>1978</v>
      </c>
      <c r="F82" s="72" t="s">
        <v>1979</v>
      </c>
      <c r="G82" s="72" t="s">
        <v>1980</v>
      </c>
    </row>
    <row r="83" spans="1:7" x14ac:dyDescent="0.25">
      <c r="A83" s="72" t="s">
        <v>1762</v>
      </c>
      <c r="B83" s="94" t="s">
        <v>2425</v>
      </c>
      <c r="C83" s="72" t="s">
        <v>1623</v>
      </c>
      <c r="D83" s="72" t="s">
        <v>1608</v>
      </c>
      <c r="E83" s="72" t="s">
        <v>1981</v>
      </c>
      <c r="F83" s="72" t="s">
        <v>1833</v>
      </c>
      <c r="G83" s="72" t="s">
        <v>1870</v>
      </c>
    </row>
    <row r="84" spans="1:7" x14ac:dyDescent="0.25">
      <c r="A84" s="63" t="s">
        <v>2340</v>
      </c>
      <c r="B84" s="85" t="s">
        <v>1449</v>
      </c>
      <c r="C84" s="81" t="s">
        <v>2341</v>
      </c>
      <c r="D84" s="63" t="s">
        <v>2342</v>
      </c>
      <c r="E84" s="82" t="s">
        <v>2343</v>
      </c>
      <c r="F84" s="72" t="s">
        <v>1864</v>
      </c>
      <c r="G84" s="72" t="s">
        <v>2344</v>
      </c>
    </row>
    <row r="85" spans="1:7" x14ac:dyDescent="0.25">
      <c r="A85" s="72" t="s">
        <v>1763</v>
      </c>
      <c r="B85" s="72" t="s">
        <v>1746</v>
      </c>
      <c r="C85" s="72" t="s">
        <v>1750</v>
      </c>
      <c r="D85" s="72" t="s">
        <v>1754</v>
      </c>
      <c r="E85" s="72" t="s">
        <v>1982</v>
      </c>
      <c r="F85" s="72" t="s">
        <v>1838</v>
      </c>
      <c r="G85" s="72" t="s">
        <v>1983</v>
      </c>
    </row>
    <row r="86" spans="1:7" x14ac:dyDescent="0.25">
      <c r="A86" s="72" t="s">
        <v>1764</v>
      </c>
      <c r="B86" s="72" t="s">
        <v>1591</v>
      </c>
      <c r="C86" s="72" t="s">
        <v>1590</v>
      </c>
      <c r="D86" s="72" t="s">
        <v>1592</v>
      </c>
      <c r="E86" s="72" t="s">
        <v>1984</v>
      </c>
      <c r="F86" s="72" t="s">
        <v>1904</v>
      </c>
      <c r="G86" s="72" t="s">
        <v>1985</v>
      </c>
    </row>
    <row r="87" spans="1:7" x14ac:dyDescent="0.25">
      <c r="A87" s="63" t="s">
        <v>2374</v>
      </c>
      <c r="B87" s="85" t="s">
        <v>2375</v>
      </c>
      <c r="C87" s="81" t="s">
        <v>2376</v>
      </c>
      <c r="D87" s="63" t="s">
        <v>2377</v>
      </c>
      <c r="E87" s="82" t="s">
        <v>2378</v>
      </c>
      <c r="F87" s="72" t="s">
        <v>474</v>
      </c>
      <c r="G87" s="72" t="s">
        <v>2379</v>
      </c>
    </row>
    <row r="88" spans="1:7" x14ac:dyDescent="0.25">
      <c r="A88" s="72" t="s">
        <v>1638</v>
      </c>
      <c r="B88" s="72" t="s">
        <v>1650</v>
      </c>
      <c r="C88" s="72" t="s">
        <v>1644</v>
      </c>
      <c r="D88" s="72" t="s">
        <v>1656</v>
      </c>
      <c r="E88" s="72" t="s">
        <v>1986</v>
      </c>
      <c r="F88" s="72" t="s">
        <v>1987</v>
      </c>
      <c r="G88" s="72" t="s">
        <v>1988</v>
      </c>
    </row>
    <row r="89" spans="1:7" x14ac:dyDescent="0.25">
      <c r="A89" s="72" t="s">
        <v>1470</v>
      </c>
      <c r="B89" s="72" t="s">
        <v>1471</v>
      </c>
      <c r="C89" s="72" t="s">
        <v>1472</v>
      </c>
      <c r="D89" s="72" t="s">
        <v>1473</v>
      </c>
      <c r="E89" s="72" t="s">
        <v>1989</v>
      </c>
      <c r="F89" s="72" t="s">
        <v>1855</v>
      </c>
      <c r="G89" s="72" t="s">
        <v>1990</v>
      </c>
    </row>
    <row r="90" spans="1:7" x14ac:dyDescent="0.25">
      <c r="A90" s="63" t="s">
        <v>2380</v>
      </c>
      <c r="B90" s="85" t="s">
        <v>2381</v>
      </c>
      <c r="C90" s="81" t="s">
        <v>2382</v>
      </c>
      <c r="D90" s="63" t="s">
        <v>2383</v>
      </c>
      <c r="E90" s="82" t="s">
        <v>2384</v>
      </c>
      <c r="F90" s="72" t="s">
        <v>1855</v>
      </c>
      <c r="G90" s="72" t="s">
        <v>2385</v>
      </c>
    </row>
    <row r="91" spans="1:7" x14ac:dyDescent="0.25">
      <c r="A91" s="72" t="s">
        <v>189</v>
      </c>
      <c r="B91" s="72" t="s">
        <v>209</v>
      </c>
      <c r="C91" s="72" t="s">
        <v>311</v>
      </c>
      <c r="D91" s="72" t="s">
        <v>133</v>
      </c>
      <c r="E91" s="72" t="s">
        <v>1991</v>
      </c>
      <c r="F91" s="72" t="s">
        <v>1811</v>
      </c>
      <c r="G91" s="72" t="s">
        <v>1992</v>
      </c>
    </row>
    <row r="92" spans="1:7" x14ac:dyDescent="0.25">
      <c r="A92" s="72" t="s">
        <v>195</v>
      </c>
      <c r="B92" s="72" t="s">
        <v>239</v>
      </c>
      <c r="C92" s="72" t="s">
        <v>334</v>
      </c>
      <c r="D92" s="72" t="s">
        <v>157</v>
      </c>
      <c r="E92" s="72" t="s">
        <v>1993</v>
      </c>
      <c r="F92" s="72" t="s">
        <v>1994</v>
      </c>
      <c r="G92" s="72" t="s">
        <v>1995</v>
      </c>
    </row>
    <row r="93" spans="1:7" x14ac:dyDescent="0.25">
      <c r="A93" s="72" t="s">
        <v>199</v>
      </c>
      <c r="B93" s="72" t="s">
        <v>243</v>
      </c>
      <c r="C93" s="72" t="s">
        <v>339</v>
      </c>
      <c r="D93" s="72" t="s">
        <v>340</v>
      </c>
      <c r="E93" s="72" t="s">
        <v>1996</v>
      </c>
      <c r="F93" s="72" t="s">
        <v>1997</v>
      </c>
      <c r="G93" s="72" t="s">
        <v>1998</v>
      </c>
    </row>
    <row r="94" spans="1:7" x14ac:dyDescent="0.25">
      <c r="A94" s="72" t="s">
        <v>1709</v>
      </c>
      <c r="B94" s="72" t="s">
        <v>2421</v>
      </c>
      <c r="C94" s="72" t="s">
        <v>286</v>
      </c>
      <c r="D94" s="72" t="s">
        <v>108</v>
      </c>
      <c r="E94" s="72" t="s">
        <v>1999</v>
      </c>
      <c r="F94" s="72" t="s">
        <v>384</v>
      </c>
      <c r="G94" s="72" t="s">
        <v>2000</v>
      </c>
    </row>
    <row r="95" spans="1:7" x14ac:dyDescent="0.25">
      <c r="A95" s="72" t="s">
        <v>1710</v>
      </c>
      <c r="B95" s="94" t="s">
        <v>2421</v>
      </c>
      <c r="C95" s="72" t="s">
        <v>276</v>
      </c>
      <c r="D95" s="72" t="s">
        <v>97</v>
      </c>
      <c r="E95" s="72" t="s">
        <v>2001</v>
      </c>
      <c r="F95" s="72" t="s">
        <v>1883</v>
      </c>
      <c r="G95" s="72" t="s">
        <v>2002</v>
      </c>
    </row>
    <row r="96" spans="1:7" x14ac:dyDescent="0.25">
      <c r="A96" s="72" t="s">
        <v>1711</v>
      </c>
      <c r="B96" s="94" t="s">
        <v>2421</v>
      </c>
      <c r="C96" s="72" t="s">
        <v>317</v>
      </c>
      <c r="D96" s="72" t="s">
        <v>139</v>
      </c>
      <c r="E96" s="72" t="s">
        <v>2003</v>
      </c>
      <c r="F96" s="72" t="s">
        <v>1819</v>
      </c>
      <c r="G96" s="72" t="s">
        <v>2004</v>
      </c>
    </row>
    <row r="97" spans="1:7" x14ac:dyDescent="0.25">
      <c r="A97" s="72" t="s">
        <v>1639</v>
      </c>
      <c r="B97" s="72" t="s">
        <v>1651</v>
      </c>
      <c r="C97" s="72" t="s">
        <v>1645</v>
      </c>
      <c r="D97" s="72" t="s">
        <v>1657</v>
      </c>
      <c r="E97" s="72" t="s">
        <v>2005</v>
      </c>
      <c r="F97" s="72" t="s">
        <v>2006</v>
      </c>
      <c r="G97" s="72" t="s">
        <v>2007</v>
      </c>
    </row>
    <row r="98" spans="1:7" x14ac:dyDescent="0.25">
      <c r="A98" s="72" t="s">
        <v>183</v>
      </c>
      <c r="B98" s="72" t="s">
        <v>1747</v>
      </c>
      <c r="C98" s="72" t="s">
        <v>289</v>
      </c>
      <c r="D98" s="72" t="s">
        <v>111</v>
      </c>
      <c r="E98" s="72" t="s">
        <v>2008</v>
      </c>
      <c r="F98" s="72" t="s">
        <v>837</v>
      </c>
      <c r="G98" s="72" t="s">
        <v>2009</v>
      </c>
    </row>
    <row r="99" spans="1:7" x14ac:dyDescent="0.25">
      <c r="A99" s="72" t="s">
        <v>1617</v>
      </c>
      <c r="B99" s="72" t="s">
        <v>1630</v>
      </c>
      <c r="C99" s="72" t="s">
        <v>1624</v>
      </c>
      <c r="D99" s="72" t="s">
        <v>1658</v>
      </c>
      <c r="E99" s="72" t="s">
        <v>2010</v>
      </c>
      <c r="F99" s="72" t="s">
        <v>2011</v>
      </c>
      <c r="G99" s="72" t="s">
        <v>2012</v>
      </c>
    </row>
    <row r="100" spans="1:7" x14ac:dyDescent="0.25">
      <c r="A100" s="72" t="s">
        <v>177</v>
      </c>
      <c r="B100" s="72" t="s">
        <v>1479</v>
      </c>
      <c r="C100" s="72" t="s">
        <v>273</v>
      </c>
      <c r="D100" s="72" t="s">
        <v>94</v>
      </c>
      <c r="E100" s="72" t="s">
        <v>2013</v>
      </c>
      <c r="F100" s="72" t="s">
        <v>1819</v>
      </c>
      <c r="G100" s="72" t="s">
        <v>2014</v>
      </c>
    </row>
    <row r="101" spans="1:7" x14ac:dyDescent="0.25">
      <c r="A101" s="72" t="s">
        <v>186</v>
      </c>
      <c r="B101" s="72" t="s">
        <v>230</v>
      </c>
      <c r="C101" s="72" t="s">
        <v>302</v>
      </c>
      <c r="D101" s="72" t="s">
        <v>124</v>
      </c>
      <c r="E101" s="72" t="s">
        <v>2015</v>
      </c>
      <c r="F101" s="72" t="s">
        <v>596</v>
      </c>
      <c r="G101" s="72" t="s">
        <v>2016</v>
      </c>
    </row>
    <row r="102" spans="1:7" x14ac:dyDescent="0.25">
      <c r="A102" s="72" t="s">
        <v>174</v>
      </c>
      <c r="B102" s="72" t="s">
        <v>212</v>
      </c>
      <c r="C102" s="72" t="s">
        <v>264</v>
      </c>
      <c r="D102" s="72" t="s">
        <v>85</v>
      </c>
      <c r="E102" s="72" t="s">
        <v>2017</v>
      </c>
      <c r="F102" s="72" t="s">
        <v>1909</v>
      </c>
      <c r="G102" s="72" t="s">
        <v>2018</v>
      </c>
    </row>
    <row r="103" spans="1:7" x14ac:dyDescent="0.25">
      <c r="A103" s="72" t="s">
        <v>2216</v>
      </c>
      <c r="B103" s="72" t="s">
        <v>2227</v>
      </c>
      <c r="C103" s="72" t="s">
        <v>2236</v>
      </c>
      <c r="D103" s="72" t="s">
        <v>2244</v>
      </c>
      <c r="E103" s="72" t="s">
        <v>2252</v>
      </c>
      <c r="F103" s="72" t="s">
        <v>2139</v>
      </c>
      <c r="G103" s="72" t="s">
        <v>2262</v>
      </c>
    </row>
    <row r="104" spans="1:7" x14ac:dyDescent="0.25">
      <c r="A104" s="75" t="s">
        <v>2269</v>
      </c>
      <c r="B104" s="83" t="s">
        <v>2277</v>
      </c>
      <c r="C104" s="76" t="s">
        <v>2285</v>
      </c>
      <c r="D104" s="75" t="s">
        <v>2293</v>
      </c>
      <c r="E104" s="77" t="s">
        <v>2301</v>
      </c>
      <c r="F104" s="78" t="s">
        <v>1904</v>
      </c>
      <c r="G104" s="78" t="s">
        <v>2309</v>
      </c>
    </row>
    <row r="105" spans="1:7" x14ac:dyDescent="0.25">
      <c r="A105" s="72" t="s">
        <v>1765</v>
      </c>
      <c r="B105" s="72" t="s">
        <v>1480</v>
      </c>
      <c r="C105" s="72" t="s">
        <v>329</v>
      </c>
      <c r="D105" s="72" t="s">
        <v>152</v>
      </c>
      <c r="E105" s="72" t="s">
        <v>2019</v>
      </c>
      <c r="F105" s="72" t="s">
        <v>1838</v>
      </c>
      <c r="G105" s="72" t="s">
        <v>2020</v>
      </c>
    </row>
    <row r="106" spans="1:7" x14ac:dyDescent="0.25">
      <c r="A106" s="72" t="s">
        <v>1766</v>
      </c>
      <c r="B106" s="72" t="s">
        <v>2420</v>
      </c>
      <c r="C106" s="72" t="s">
        <v>274</v>
      </c>
      <c r="D106" s="72" t="s">
        <v>95</v>
      </c>
      <c r="E106" s="72" t="s">
        <v>2021</v>
      </c>
      <c r="F106" s="72" t="s">
        <v>1883</v>
      </c>
      <c r="G106" s="72" t="s">
        <v>2022</v>
      </c>
    </row>
    <row r="107" spans="1:7" x14ac:dyDescent="0.25">
      <c r="A107" s="63" t="s">
        <v>2345</v>
      </c>
      <c r="B107" s="85" t="s">
        <v>1480</v>
      </c>
      <c r="C107" s="81" t="s">
        <v>2346</v>
      </c>
      <c r="D107" s="63" t="s">
        <v>2347</v>
      </c>
      <c r="E107" s="82" t="s">
        <v>2348</v>
      </c>
      <c r="F107" s="72" t="s">
        <v>1838</v>
      </c>
      <c r="G107" s="72" t="s">
        <v>2349</v>
      </c>
    </row>
    <row r="108" spans="1:7" x14ac:dyDescent="0.25">
      <c r="A108" s="63" t="s">
        <v>2386</v>
      </c>
      <c r="B108" s="85" t="s">
        <v>2387</v>
      </c>
      <c r="C108" s="81" t="s">
        <v>2388</v>
      </c>
      <c r="D108" s="63" t="s">
        <v>2389</v>
      </c>
      <c r="E108" s="82" t="s">
        <v>2390</v>
      </c>
      <c r="F108" s="72" t="s">
        <v>2391</v>
      </c>
      <c r="G108" s="72" t="s">
        <v>2392</v>
      </c>
    </row>
    <row r="109" spans="1:7" x14ac:dyDescent="0.25">
      <c r="A109" s="75" t="s">
        <v>2271</v>
      </c>
      <c r="B109" s="83" t="s">
        <v>2279</v>
      </c>
      <c r="C109" s="74" t="s">
        <v>2287</v>
      </c>
      <c r="D109" s="75" t="s">
        <v>2295</v>
      </c>
      <c r="E109" s="77" t="s">
        <v>2303</v>
      </c>
      <c r="F109" s="78" t="s">
        <v>1864</v>
      </c>
      <c r="G109" s="78" t="s">
        <v>2312</v>
      </c>
    </row>
    <row r="110" spans="1:7" x14ac:dyDescent="0.25">
      <c r="A110" s="72" t="s">
        <v>1567</v>
      </c>
      <c r="B110" s="72" t="s">
        <v>1569</v>
      </c>
      <c r="C110" s="72" t="s">
        <v>1568</v>
      </c>
      <c r="D110" s="72" t="s">
        <v>1570</v>
      </c>
      <c r="E110" s="72" t="s">
        <v>2023</v>
      </c>
      <c r="F110" s="72" t="s">
        <v>2024</v>
      </c>
      <c r="G110" s="72" t="s">
        <v>2025</v>
      </c>
    </row>
    <row r="111" spans="1:7" x14ac:dyDescent="0.25">
      <c r="A111" s="72" t="s">
        <v>1775</v>
      </c>
      <c r="B111" s="72" t="s">
        <v>1784</v>
      </c>
      <c r="C111" s="72" t="s">
        <v>1793</v>
      </c>
      <c r="D111" s="72" t="s">
        <v>1802</v>
      </c>
      <c r="E111" s="72" t="s">
        <v>2026</v>
      </c>
      <c r="F111" s="72" t="s">
        <v>2027</v>
      </c>
      <c r="G111" s="72" t="s">
        <v>2028</v>
      </c>
    </row>
    <row r="112" spans="1:7" x14ac:dyDescent="0.25">
      <c r="A112" s="72" t="s">
        <v>1483</v>
      </c>
      <c r="B112" s="72" t="s">
        <v>1484</v>
      </c>
      <c r="C112" s="72" t="s">
        <v>1485</v>
      </c>
      <c r="D112" s="72" t="s">
        <v>1486</v>
      </c>
      <c r="E112" s="72" t="s">
        <v>2029</v>
      </c>
      <c r="F112" s="72" t="s">
        <v>440</v>
      </c>
      <c r="G112" s="72" t="s">
        <v>2030</v>
      </c>
    </row>
    <row r="113" spans="1:7" x14ac:dyDescent="0.25">
      <c r="A113" s="72" t="s">
        <v>1487</v>
      </c>
      <c r="B113" s="72" t="s">
        <v>1488</v>
      </c>
      <c r="C113" s="72" t="s">
        <v>1787</v>
      </c>
      <c r="D113" s="72" t="s">
        <v>1489</v>
      </c>
      <c r="E113" s="72" t="s">
        <v>2031</v>
      </c>
      <c r="F113" s="72" t="s">
        <v>2032</v>
      </c>
      <c r="G113" s="72" t="s">
        <v>2033</v>
      </c>
    </row>
    <row r="114" spans="1:7" x14ac:dyDescent="0.25">
      <c r="A114" s="72" t="s">
        <v>1662</v>
      </c>
      <c r="B114" s="72" t="s">
        <v>1671</v>
      </c>
      <c r="C114" s="72" t="s">
        <v>1665</v>
      </c>
      <c r="D114" s="72" t="s">
        <v>1668</v>
      </c>
      <c r="E114" s="72" t="s">
        <v>2034</v>
      </c>
      <c r="F114" s="72" t="s">
        <v>2035</v>
      </c>
      <c r="G114" s="72" t="s">
        <v>2036</v>
      </c>
    </row>
    <row r="115" spans="1:7" x14ac:dyDescent="0.25">
      <c r="A115" s="72" t="s">
        <v>164</v>
      </c>
      <c r="B115" s="72" t="s">
        <v>202</v>
      </c>
      <c r="C115" s="72" t="s">
        <v>246</v>
      </c>
      <c r="D115" s="72" t="s">
        <v>67</v>
      </c>
      <c r="E115" s="72" t="s">
        <v>2037</v>
      </c>
      <c r="F115" s="72" t="s">
        <v>2038</v>
      </c>
      <c r="G115" s="72" t="s">
        <v>2039</v>
      </c>
    </row>
    <row r="116" spans="1:7" x14ac:dyDescent="0.25">
      <c r="A116" s="72" t="s">
        <v>1490</v>
      </c>
      <c r="B116" s="72" t="s">
        <v>1491</v>
      </c>
      <c r="C116" s="72" t="s">
        <v>1492</v>
      </c>
      <c r="D116" s="72" t="s">
        <v>1493</v>
      </c>
      <c r="E116" s="72" t="s">
        <v>2040</v>
      </c>
      <c r="F116" s="72" t="s">
        <v>2041</v>
      </c>
      <c r="G116" s="72" t="s">
        <v>2042</v>
      </c>
    </row>
    <row r="117" spans="1:7" x14ac:dyDescent="0.25">
      <c r="A117" s="75" t="s">
        <v>2274</v>
      </c>
      <c r="B117" s="83" t="s">
        <v>2282</v>
      </c>
      <c r="C117" s="74" t="s">
        <v>2290</v>
      </c>
      <c r="D117" s="75" t="s">
        <v>2298</v>
      </c>
      <c r="E117" s="77" t="s">
        <v>2306</v>
      </c>
      <c r="F117" s="78" t="s">
        <v>2316</v>
      </c>
      <c r="G117" s="78" t="s">
        <v>1787</v>
      </c>
    </row>
    <row r="118" spans="1:7" x14ac:dyDescent="0.25">
      <c r="A118" s="63" t="s">
        <v>2350</v>
      </c>
      <c r="B118" s="85" t="s">
        <v>2351</v>
      </c>
      <c r="C118" s="81" t="s">
        <v>2352</v>
      </c>
      <c r="D118" s="63" t="s">
        <v>2353</v>
      </c>
      <c r="E118" s="77" t="s">
        <v>2354</v>
      </c>
      <c r="F118" s="86" t="s">
        <v>1838</v>
      </c>
      <c r="G118" s="86" t="s">
        <v>2355</v>
      </c>
    </row>
    <row r="119" spans="1:7" x14ac:dyDescent="0.25">
      <c r="A119" s="72" t="s">
        <v>1712</v>
      </c>
      <c r="B119" s="72" t="s">
        <v>216</v>
      </c>
      <c r="C119" s="72" t="s">
        <v>269</v>
      </c>
      <c r="D119" s="72" t="s">
        <v>90</v>
      </c>
      <c r="E119" s="72" t="s">
        <v>2043</v>
      </c>
      <c r="F119" s="72" t="s">
        <v>1819</v>
      </c>
      <c r="G119" s="72" t="s">
        <v>1898</v>
      </c>
    </row>
    <row r="120" spans="1:7" x14ac:dyDescent="0.25">
      <c r="A120" s="72" t="s">
        <v>1713</v>
      </c>
      <c r="B120" s="72" t="s">
        <v>232</v>
      </c>
      <c r="C120" s="72" t="s">
        <v>318</v>
      </c>
      <c r="D120" s="72" t="s">
        <v>140</v>
      </c>
      <c r="E120" s="72" t="s">
        <v>2044</v>
      </c>
      <c r="F120" s="72" t="s">
        <v>1819</v>
      </c>
      <c r="G120" s="72" t="s">
        <v>2045</v>
      </c>
    </row>
    <row r="121" spans="1:7" x14ac:dyDescent="0.25">
      <c r="A121" s="72" t="s">
        <v>1714</v>
      </c>
      <c r="B121" s="72" t="s">
        <v>213</v>
      </c>
      <c r="C121" s="72" t="s">
        <v>265</v>
      </c>
      <c r="D121" s="72" t="s">
        <v>86</v>
      </c>
      <c r="E121" s="72" t="s">
        <v>2046</v>
      </c>
      <c r="F121" s="72" t="s">
        <v>1864</v>
      </c>
      <c r="G121" s="72" t="s">
        <v>2047</v>
      </c>
    </row>
    <row r="122" spans="1:7" x14ac:dyDescent="0.25">
      <c r="A122" s="72" t="s">
        <v>1715</v>
      </c>
      <c r="B122" s="72" t="s">
        <v>1494</v>
      </c>
      <c r="C122" s="72" t="s">
        <v>258</v>
      </c>
      <c r="D122" s="72" t="s">
        <v>79</v>
      </c>
      <c r="E122" s="72" t="s">
        <v>2048</v>
      </c>
      <c r="F122" s="72" t="s">
        <v>1846</v>
      </c>
      <c r="G122" s="72" t="s">
        <v>2049</v>
      </c>
    </row>
    <row r="123" spans="1:7" x14ac:dyDescent="0.25">
      <c r="A123" s="63" t="s">
        <v>2321</v>
      </c>
      <c r="B123" s="84" t="s">
        <v>2322</v>
      </c>
      <c r="C123" s="81" t="s">
        <v>2323</v>
      </c>
      <c r="D123" s="63" t="s">
        <v>2324</v>
      </c>
      <c r="E123" s="82" t="s">
        <v>2325</v>
      </c>
      <c r="F123" s="72" t="s">
        <v>1864</v>
      </c>
      <c r="G123" s="72" t="s">
        <v>2326</v>
      </c>
    </row>
    <row r="124" spans="1:7" x14ac:dyDescent="0.25">
      <c r="A124" s="72" t="s">
        <v>1495</v>
      </c>
      <c r="B124" s="72" t="s">
        <v>1496</v>
      </c>
      <c r="C124" s="72" t="s">
        <v>312</v>
      </c>
      <c r="D124" s="72" t="s">
        <v>1497</v>
      </c>
      <c r="E124" s="72" t="s">
        <v>2050</v>
      </c>
      <c r="F124" s="72" t="s">
        <v>1811</v>
      </c>
      <c r="G124" s="72" t="s">
        <v>1853</v>
      </c>
    </row>
    <row r="125" spans="1:7" x14ac:dyDescent="0.25">
      <c r="A125" s="72" t="s">
        <v>1498</v>
      </c>
      <c r="B125" s="72" t="s">
        <v>1785</v>
      </c>
      <c r="C125" s="72" t="s">
        <v>1794</v>
      </c>
      <c r="D125" s="72" t="s">
        <v>1803</v>
      </c>
      <c r="E125" s="72" t="s">
        <v>2051</v>
      </c>
      <c r="F125" s="72" t="s">
        <v>1904</v>
      </c>
      <c r="G125" s="72" t="s">
        <v>2052</v>
      </c>
    </row>
    <row r="126" spans="1:7" x14ac:dyDescent="0.25">
      <c r="A126" s="72" t="s">
        <v>169</v>
      </c>
      <c r="B126" s="72" t="s">
        <v>208</v>
      </c>
      <c r="C126" s="72" t="s">
        <v>256</v>
      </c>
      <c r="D126" s="72" t="s">
        <v>77</v>
      </c>
      <c r="E126" s="72" t="s">
        <v>2053</v>
      </c>
      <c r="F126" s="72" t="s">
        <v>1846</v>
      </c>
      <c r="G126" s="72" t="s">
        <v>2054</v>
      </c>
    </row>
    <row r="127" spans="1:7" x14ac:dyDescent="0.25">
      <c r="A127" s="80" t="s">
        <v>2273</v>
      </c>
      <c r="B127" s="83" t="s">
        <v>2281</v>
      </c>
      <c r="C127" s="74" t="s">
        <v>2289</v>
      </c>
      <c r="D127" s="75" t="s">
        <v>2297</v>
      </c>
      <c r="E127" s="77" t="s">
        <v>2305</v>
      </c>
      <c r="F127" s="78" t="s">
        <v>1904</v>
      </c>
      <c r="G127" s="78" t="s">
        <v>2315</v>
      </c>
    </row>
    <row r="128" spans="1:7" x14ac:dyDescent="0.25">
      <c r="A128" s="72" t="s">
        <v>1499</v>
      </c>
      <c r="B128" s="72" t="s">
        <v>1500</v>
      </c>
      <c r="C128" s="72" t="s">
        <v>1501</v>
      </c>
      <c r="D128" s="72" t="s">
        <v>1502</v>
      </c>
      <c r="E128" s="72" t="s">
        <v>2055</v>
      </c>
      <c r="F128" s="72" t="s">
        <v>2056</v>
      </c>
      <c r="G128" s="72" t="s">
        <v>2057</v>
      </c>
    </row>
    <row r="129" spans="1:7" x14ac:dyDescent="0.25">
      <c r="A129" s="72" t="s">
        <v>175</v>
      </c>
      <c r="B129" s="72" t="s">
        <v>214</v>
      </c>
      <c r="C129" s="72" t="s">
        <v>266</v>
      </c>
      <c r="D129" s="72" t="s">
        <v>87</v>
      </c>
      <c r="E129" s="72" t="s">
        <v>2058</v>
      </c>
      <c r="F129" s="72" t="s">
        <v>1864</v>
      </c>
      <c r="G129" s="72" t="s">
        <v>2059</v>
      </c>
    </row>
    <row r="130" spans="1:7" x14ac:dyDescent="0.25">
      <c r="A130" s="72" t="s">
        <v>1503</v>
      </c>
      <c r="B130" s="72" t="s">
        <v>1504</v>
      </c>
      <c r="C130" s="72" t="s">
        <v>1505</v>
      </c>
      <c r="D130" s="72" t="s">
        <v>1506</v>
      </c>
      <c r="E130" s="72" t="s">
        <v>2060</v>
      </c>
      <c r="F130" s="72" t="s">
        <v>1864</v>
      </c>
      <c r="G130" s="72" t="s">
        <v>2061</v>
      </c>
    </row>
    <row r="131" spans="1:7" x14ac:dyDescent="0.25">
      <c r="A131" s="72" t="s">
        <v>197</v>
      </c>
      <c r="B131" s="72" t="s">
        <v>241</v>
      </c>
      <c r="C131" s="72" t="s">
        <v>336</v>
      </c>
      <c r="D131" s="72" t="s">
        <v>160</v>
      </c>
      <c r="E131" s="72" t="s">
        <v>2062</v>
      </c>
      <c r="F131" s="72" t="s">
        <v>2063</v>
      </c>
      <c r="G131" s="72" t="s">
        <v>2064</v>
      </c>
    </row>
    <row r="132" spans="1:7" x14ac:dyDescent="0.25">
      <c r="A132" s="72" t="s">
        <v>198</v>
      </c>
      <c r="B132" s="72" t="s">
        <v>242</v>
      </c>
      <c r="C132" s="72" t="s">
        <v>338</v>
      </c>
      <c r="D132" s="72" t="s">
        <v>162</v>
      </c>
      <c r="E132" s="72" t="s">
        <v>2065</v>
      </c>
      <c r="F132" s="72" t="s">
        <v>2056</v>
      </c>
      <c r="G132" s="72" t="s">
        <v>2066</v>
      </c>
    </row>
    <row r="133" spans="1:7" x14ac:dyDescent="0.25">
      <c r="A133" s="72" t="s">
        <v>1507</v>
      </c>
      <c r="B133" s="72" t="s">
        <v>1508</v>
      </c>
      <c r="C133" s="72" t="s">
        <v>1509</v>
      </c>
      <c r="D133" s="72" t="s">
        <v>1510</v>
      </c>
      <c r="E133" s="72" t="s">
        <v>2067</v>
      </c>
      <c r="F133" s="72" t="s">
        <v>1904</v>
      </c>
      <c r="G133" s="72" t="s">
        <v>2068</v>
      </c>
    </row>
    <row r="134" spans="1:7" x14ac:dyDescent="0.25">
      <c r="A134" s="90" t="s">
        <v>2359</v>
      </c>
      <c r="B134" s="91" t="s">
        <v>2360</v>
      </c>
      <c r="C134" s="92" t="s">
        <v>2361</v>
      </c>
      <c r="D134" s="90" t="s">
        <v>2362</v>
      </c>
      <c r="E134" s="82" t="s">
        <v>2363</v>
      </c>
      <c r="F134" s="93" t="s">
        <v>1904</v>
      </c>
      <c r="G134" s="93" t="s">
        <v>2364</v>
      </c>
    </row>
    <row r="135" spans="1:7" x14ac:dyDescent="0.25">
      <c r="A135" s="72" t="s">
        <v>190</v>
      </c>
      <c r="B135" s="94" t="s">
        <v>2423</v>
      </c>
      <c r="C135" s="72" t="s">
        <v>320</v>
      </c>
      <c r="D135" s="72" t="s">
        <v>142</v>
      </c>
      <c r="E135" s="72" t="s">
        <v>1885</v>
      </c>
      <c r="F135" s="72" t="s">
        <v>512</v>
      </c>
      <c r="G135" s="72" t="s">
        <v>1886</v>
      </c>
    </row>
    <row r="136" spans="1:7" x14ac:dyDescent="0.25">
      <c r="A136" s="72" t="s">
        <v>1767</v>
      </c>
      <c r="B136" s="72" t="s">
        <v>209</v>
      </c>
      <c r="C136" s="72" t="s">
        <v>309</v>
      </c>
      <c r="D136" s="72" t="s">
        <v>131</v>
      </c>
      <c r="E136" s="72" t="s">
        <v>2069</v>
      </c>
      <c r="F136" s="72" t="s">
        <v>1811</v>
      </c>
      <c r="G136" s="72" t="s">
        <v>2070</v>
      </c>
    </row>
    <row r="137" spans="1:7" x14ac:dyDescent="0.25">
      <c r="A137" s="72" t="s">
        <v>1716</v>
      </c>
      <c r="B137" s="72" t="s">
        <v>209</v>
      </c>
      <c r="C137" s="72" t="s">
        <v>307</v>
      </c>
      <c r="D137" s="72" t="s">
        <v>129</v>
      </c>
      <c r="E137" s="72" t="s">
        <v>2071</v>
      </c>
      <c r="F137" s="72" t="s">
        <v>1811</v>
      </c>
      <c r="G137" s="72" t="s">
        <v>2072</v>
      </c>
    </row>
    <row r="138" spans="1:7" x14ac:dyDescent="0.25">
      <c r="A138" s="72" t="s">
        <v>1717</v>
      </c>
      <c r="B138" s="72" t="s">
        <v>209</v>
      </c>
      <c r="C138" s="72" t="s">
        <v>308</v>
      </c>
      <c r="D138" s="72" t="s">
        <v>130</v>
      </c>
      <c r="E138" s="72" t="s">
        <v>2073</v>
      </c>
      <c r="F138" s="72" t="s">
        <v>1811</v>
      </c>
      <c r="G138" s="72" t="s">
        <v>2074</v>
      </c>
    </row>
    <row r="139" spans="1:7" x14ac:dyDescent="0.25">
      <c r="A139" s="72" t="s">
        <v>1718</v>
      </c>
      <c r="B139" s="72" t="s">
        <v>223</v>
      </c>
      <c r="C139" s="72" t="s">
        <v>61</v>
      </c>
      <c r="D139" s="72" t="s">
        <v>105</v>
      </c>
      <c r="E139" s="72" t="s">
        <v>2075</v>
      </c>
      <c r="F139" s="72" t="s">
        <v>384</v>
      </c>
      <c r="G139" s="72" t="s">
        <v>1914</v>
      </c>
    </row>
    <row r="140" spans="1:7" x14ac:dyDescent="0.25">
      <c r="A140" s="72" t="s">
        <v>1768</v>
      </c>
      <c r="B140" s="72" t="s">
        <v>1476</v>
      </c>
      <c r="C140" s="72" t="s">
        <v>1477</v>
      </c>
      <c r="D140" s="72" t="s">
        <v>1478</v>
      </c>
      <c r="E140" s="72" t="s">
        <v>2076</v>
      </c>
      <c r="F140" s="72" t="s">
        <v>1830</v>
      </c>
      <c r="G140" s="72" t="s">
        <v>2077</v>
      </c>
    </row>
    <row r="141" spans="1:7" x14ac:dyDescent="0.25">
      <c r="A141" s="72" t="s">
        <v>1776</v>
      </c>
      <c r="B141" s="72" t="s">
        <v>1786</v>
      </c>
      <c r="C141" s="72" t="s">
        <v>1795</v>
      </c>
      <c r="D141" s="72" t="s">
        <v>1804</v>
      </c>
      <c r="E141" s="72" t="s">
        <v>2078</v>
      </c>
      <c r="F141" s="72" t="s">
        <v>2056</v>
      </c>
      <c r="G141" s="72" t="s">
        <v>2079</v>
      </c>
    </row>
    <row r="142" spans="1:7" x14ac:dyDescent="0.25">
      <c r="A142" s="75" t="s">
        <v>2272</v>
      </c>
      <c r="B142" s="83" t="s">
        <v>2280</v>
      </c>
      <c r="C142" s="74" t="s">
        <v>2288</v>
      </c>
      <c r="D142" s="75" t="s">
        <v>2296</v>
      </c>
      <c r="E142" s="77" t="s">
        <v>2304</v>
      </c>
      <c r="F142" s="78" t="s">
        <v>2313</v>
      </c>
      <c r="G142" s="78" t="s">
        <v>2314</v>
      </c>
    </row>
    <row r="143" spans="1:7" x14ac:dyDescent="0.25">
      <c r="A143" s="72" t="s">
        <v>1593</v>
      </c>
      <c r="B143" s="72" t="s">
        <v>1595</v>
      </c>
      <c r="C143" s="72" t="s">
        <v>1594</v>
      </c>
      <c r="D143" s="72" t="s">
        <v>1596</v>
      </c>
      <c r="E143" s="72" t="s">
        <v>2080</v>
      </c>
      <c r="F143" s="72" t="s">
        <v>2081</v>
      </c>
      <c r="G143" s="72" t="s">
        <v>2082</v>
      </c>
    </row>
    <row r="144" spans="1:7" x14ac:dyDescent="0.25">
      <c r="A144" s="72" t="s">
        <v>1719</v>
      </c>
      <c r="B144" s="72" t="s">
        <v>1511</v>
      </c>
      <c r="C144" s="72" t="s">
        <v>301</v>
      </c>
      <c r="D144" s="72" t="s">
        <v>123</v>
      </c>
      <c r="E144" s="72" t="s">
        <v>2083</v>
      </c>
      <c r="F144" s="72" t="s">
        <v>375</v>
      </c>
      <c r="G144" s="72" t="s">
        <v>2084</v>
      </c>
    </row>
    <row r="145" spans="1:7" x14ac:dyDescent="0.25">
      <c r="A145" s="72" t="s">
        <v>1720</v>
      </c>
      <c r="B145" s="72" t="s">
        <v>1511</v>
      </c>
      <c r="C145" s="72" t="s">
        <v>300</v>
      </c>
      <c r="D145" s="72" t="s">
        <v>122</v>
      </c>
      <c r="E145" s="72" t="s">
        <v>2085</v>
      </c>
      <c r="F145" s="72" t="s">
        <v>1830</v>
      </c>
      <c r="G145" s="72" t="s">
        <v>2086</v>
      </c>
    </row>
    <row r="146" spans="1:7" x14ac:dyDescent="0.25">
      <c r="A146" s="75" t="s">
        <v>2276</v>
      </c>
      <c r="B146" s="83" t="s">
        <v>2284</v>
      </c>
      <c r="C146" s="76" t="s">
        <v>2292</v>
      </c>
      <c r="D146" s="75" t="s">
        <v>2300</v>
      </c>
      <c r="E146" s="77" t="s">
        <v>2308</v>
      </c>
      <c r="F146" s="78" t="s">
        <v>2319</v>
      </c>
      <c r="G146" s="78" t="s">
        <v>2320</v>
      </c>
    </row>
    <row r="147" spans="1:7" x14ac:dyDescent="0.25">
      <c r="A147" s="72" t="s">
        <v>171</v>
      </c>
      <c r="B147" s="94" t="s">
        <v>2418</v>
      </c>
      <c r="C147" s="72" t="s">
        <v>260</v>
      </c>
      <c r="D147" s="72" t="s">
        <v>81</v>
      </c>
      <c r="E147" s="72" t="s">
        <v>2087</v>
      </c>
      <c r="F147" s="72" t="s">
        <v>2088</v>
      </c>
      <c r="G147" s="72" t="s">
        <v>2089</v>
      </c>
    </row>
    <row r="148" spans="1:7" x14ac:dyDescent="0.25">
      <c r="A148" s="72" t="s">
        <v>1721</v>
      </c>
      <c r="B148" s="72" t="s">
        <v>1449</v>
      </c>
      <c r="C148" s="72" t="s">
        <v>314</v>
      </c>
      <c r="D148" s="72" t="s">
        <v>135</v>
      </c>
      <c r="E148" s="72" t="s">
        <v>1874</v>
      </c>
      <c r="F148" s="72" t="s">
        <v>1811</v>
      </c>
      <c r="G148" s="72" t="s">
        <v>2090</v>
      </c>
    </row>
    <row r="149" spans="1:7" x14ac:dyDescent="0.25">
      <c r="A149" s="72" t="s">
        <v>1722</v>
      </c>
      <c r="B149" s="72" t="s">
        <v>1449</v>
      </c>
      <c r="C149" s="72" t="s">
        <v>1512</v>
      </c>
      <c r="D149" s="72" t="s">
        <v>1571</v>
      </c>
      <c r="E149" s="72" t="s">
        <v>2091</v>
      </c>
      <c r="F149" s="72" t="s">
        <v>1819</v>
      </c>
      <c r="G149" s="72" t="s">
        <v>2092</v>
      </c>
    </row>
    <row r="150" spans="1:7" x14ac:dyDescent="0.25">
      <c r="A150" s="72" t="s">
        <v>1723</v>
      </c>
      <c r="B150" s="72" t="s">
        <v>1449</v>
      </c>
      <c r="C150" s="72" t="s">
        <v>1513</v>
      </c>
      <c r="D150" s="72" t="s">
        <v>1514</v>
      </c>
      <c r="E150" s="72" t="s">
        <v>2093</v>
      </c>
      <c r="F150" s="72" t="s">
        <v>384</v>
      </c>
      <c r="G150" s="72" t="s">
        <v>2094</v>
      </c>
    </row>
    <row r="151" spans="1:7" x14ac:dyDescent="0.25">
      <c r="A151" s="72" t="s">
        <v>1724</v>
      </c>
      <c r="B151" s="72" t="s">
        <v>1449</v>
      </c>
      <c r="C151" s="72" t="s">
        <v>284</v>
      </c>
      <c r="D151" s="72" t="s">
        <v>106</v>
      </c>
      <c r="E151" s="72" t="s">
        <v>2095</v>
      </c>
      <c r="F151" s="72" t="s">
        <v>384</v>
      </c>
      <c r="G151" s="72" t="s">
        <v>2096</v>
      </c>
    </row>
    <row r="152" spans="1:7" x14ac:dyDescent="0.25">
      <c r="A152" s="72" t="s">
        <v>1572</v>
      </c>
      <c r="B152" s="72" t="s">
        <v>1573</v>
      </c>
      <c r="C152" s="72" t="s">
        <v>1474</v>
      </c>
      <c r="D152" s="72" t="s">
        <v>1574</v>
      </c>
      <c r="E152" s="72" t="s">
        <v>2097</v>
      </c>
      <c r="F152" s="72" t="s">
        <v>375</v>
      </c>
      <c r="G152" s="72" t="s">
        <v>1975</v>
      </c>
    </row>
    <row r="153" spans="1:7" x14ac:dyDescent="0.25">
      <c r="A153" s="72" t="s">
        <v>1725</v>
      </c>
      <c r="B153" s="72" t="s">
        <v>2419</v>
      </c>
      <c r="C153" s="72" t="s">
        <v>272</v>
      </c>
      <c r="D153" s="72" t="s">
        <v>93</v>
      </c>
      <c r="E153" s="72" t="s">
        <v>2098</v>
      </c>
      <c r="F153" s="72" t="s">
        <v>1819</v>
      </c>
      <c r="G153" s="72" t="s">
        <v>2099</v>
      </c>
    </row>
    <row r="154" spans="1:7" x14ac:dyDescent="0.25">
      <c r="A154" s="72" t="s">
        <v>1726</v>
      </c>
      <c r="B154" s="72" t="s">
        <v>1515</v>
      </c>
      <c r="C154" s="72" t="s">
        <v>304</v>
      </c>
      <c r="D154" s="72" t="s">
        <v>126</v>
      </c>
      <c r="E154" s="72" t="s">
        <v>2100</v>
      </c>
      <c r="F154" s="72" t="s">
        <v>1819</v>
      </c>
      <c r="G154" s="72" t="s">
        <v>2101</v>
      </c>
    </row>
    <row r="155" spans="1:7" x14ac:dyDescent="0.25">
      <c r="A155" s="72" t="s">
        <v>1777</v>
      </c>
      <c r="B155" s="72" t="s">
        <v>1787</v>
      </c>
      <c r="C155" s="72" t="s">
        <v>1796</v>
      </c>
      <c r="D155" s="72" t="s">
        <v>1805</v>
      </c>
      <c r="E155" s="72" t="s">
        <v>2102</v>
      </c>
      <c r="F155" s="72" t="s">
        <v>1819</v>
      </c>
      <c r="G155" s="72" t="s">
        <v>2103</v>
      </c>
    </row>
    <row r="156" spans="1:7" x14ac:dyDescent="0.25">
      <c r="A156" s="63" t="s">
        <v>2393</v>
      </c>
      <c r="B156" s="85" t="s">
        <v>2394</v>
      </c>
      <c r="C156" s="81" t="s">
        <v>2395</v>
      </c>
      <c r="D156" s="63" t="s">
        <v>2396</v>
      </c>
      <c r="E156" s="82" t="s">
        <v>2397</v>
      </c>
      <c r="F156" s="72" t="s">
        <v>2398</v>
      </c>
      <c r="G156" s="72" t="s">
        <v>2399</v>
      </c>
    </row>
    <row r="157" spans="1:7" x14ac:dyDescent="0.25">
      <c r="A157" s="72" t="s">
        <v>181</v>
      </c>
      <c r="B157" s="72" t="s">
        <v>221</v>
      </c>
      <c r="C157" s="72" t="s">
        <v>282</v>
      </c>
      <c r="D157" s="72" t="s">
        <v>103</v>
      </c>
      <c r="E157" s="72" t="s">
        <v>2104</v>
      </c>
      <c r="F157" s="72" t="s">
        <v>1825</v>
      </c>
      <c r="G157" s="72" t="s">
        <v>2105</v>
      </c>
    </row>
    <row r="158" spans="1:7" x14ac:dyDescent="0.25">
      <c r="A158" s="72" t="s">
        <v>1778</v>
      </c>
      <c r="B158" s="72" t="s">
        <v>1788</v>
      </c>
      <c r="C158" s="72" t="s">
        <v>1797</v>
      </c>
      <c r="D158" s="72" t="s">
        <v>1806</v>
      </c>
      <c r="E158" s="72" t="s">
        <v>2106</v>
      </c>
      <c r="F158" s="72" t="s">
        <v>2107</v>
      </c>
      <c r="G158" s="72" t="s">
        <v>2108</v>
      </c>
    </row>
    <row r="159" spans="1:7" x14ac:dyDescent="0.25">
      <c r="A159" s="72" t="s">
        <v>1516</v>
      </c>
      <c r="B159" s="72" t="s">
        <v>1517</v>
      </c>
      <c r="C159" s="72" t="s">
        <v>1518</v>
      </c>
      <c r="D159" s="72" t="s">
        <v>1519</v>
      </c>
      <c r="E159" s="72" t="s">
        <v>2109</v>
      </c>
      <c r="F159" s="72" t="s">
        <v>2110</v>
      </c>
      <c r="G159" s="72" t="s">
        <v>2111</v>
      </c>
    </row>
    <row r="160" spans="1:7" x14ac:dyDescent="0.25">
      <c r="A160" s="75" t="s">
        <v>2275</v>
      </c>
      <c r="B160" s="83" t="s">
        <v>2283</v>
      </c>
      <c r="C160" s="74" t="s">
        <v>2291</v>
      </c>
      <c r="D160" s="75" t="s">
        <v>2299</v>
      </c>
      <c r="E160" s="77" t="s">
        <v>2307</v>
      </c>
      <c r="F160" s="78" t="s">
        <v>2317</v>
      </c>
      <c r="G160" s="78" t="s">
        <v>2318</v>
      </c>
    </row>
    <row r="161" spans="1:7" x14ac:dyDescent="0.25">
      <c r="A161" s="72" t="s">
        <v>172</v>
      </c>
      <c r="B161" s="72" t="s">
        <v>210</v>
      </c>
      <c r="C161" s="72" t="s">
        <v>261</v>
      </c>
      <c r="D161" s="72" t="s">
        <v>82</v>
      </c>
      <c r="E161" s="72" t="s">
        <v>2112</v>
      </c>
      <c r="F161" s="72" t="s">
        <v>1846</v>
      </c>
      <c r="G161" s="72" t="s">
        <v>2113</v>
      </c>
    </row>
    <row r="162" spans="1:7" x14ac:dyDescent="0.25">
      <c r="A162" s="72" t="s">
        <v>1597</v>
      </c>
      <c r="B162" s="72" t="s">
        <v>1631</v>
      </c>
      <c r="C162" s="72" t="s">
        <v>1598</v>
      </c>
      <c r="D162" s="72" t="s">
        <v>1599</v>
      </c>
      <c r="E162" s="72" t="s">
        <v>2114</v>
      </c>
      <c r="F162" s="72" t="s">
        <v>1861</v>
      </c>
      <c r="G162" s="72" t="s">
        <v>2115</v>
      </c>
    </row>
    <row r="163" spans="1:7" x14ac:dyDescent="0.25">
      <c r="A163" s="72" t="s">
        <v>1727</v>
      </c>
      <c r="B163" s="94" t="s">
        <v>2428</v>
      </c>
      <c r="C163" s="72" t="s">
        <v>248</v>
      </c>
      <c r="D163" s="72" t="s">
        <v>69</v>
      </c>
      <c r="E163" s="72" t="s">
        <v>2116</v>
      </c>
      <c r="F163" s="72" t="s">
        <v>1878</v>
      </c>
      <c r="G163" s="72" t="s">
        <v>2117</v>
      </c>
    </row>
    <row r="164" spans="1:7" x14ac:dyDescent="0.25">
      <c r="A164" s="63" t="s">
        <v>2400</v>
      </c>
      <c r="B164" s="85" t="s">
        <v>2401</v>
      </c>
      <c r="C164" s="81" t="s">
        <v>2402</v>
      </c>
      <c r="D164" s="63" t="s">
        <v>2403</v>
      </c>
      <c r="E164" s="82" t="s">
        <v>2404</v>
      </c>
      <c r="F164" s="72" t="s">
        <v>2405</v>
      </c>
      <c r="G164" s="72" t="s">
        <v>2406</v>
      </c>
    </row>
    <row r="165" spans="1:7" x14ac:dyDescent="0.25">
      <c r="A165" s="72" t="s">
        <v>1728</v>
      </c>
      <c r="B165" s="72" t="s">
        <v>206</v>
      </c>
      <c r="C165" s="72" t="s">
        <v>252</v>
      </c>
      <c r="D165" s="72" t="s">
        <v>73</v>
      </c>
      <c r="E165" s="72" t="s">
        <v>2118</v>
      </c>
      <c r="F165" s="72" t="s">
        <v>474</v>
      </c>
      <c r="G165" s="72" t="s">
        <v>2119</v>
      </c>
    </row>
    <row r="166" spans="1:7" x14ac:dyDescent="0.25">
      <c r="A166" s="72" t="s">
        <v>1729</v>
      </c>
      <c r="B166" s="72" t="s">
        <v>1520</v>
      </c>
      <c r="C166" s="72" t="s">
        <v>1521</v>
      </c>
      <c r="D166" s="72" t="s">
        <v>1522</v>
      </c>
      <c r="E166" s="72" t="s">
        <v>2120</v>
      </c>
      <c r="F166" s="72" t="s">
        <v>2024</v>
      </c>
      <c r="G166" s="72" t="s">
        <v>2121</v>
      </c>
    </row>
    <row r="167" spans="1:7" x14ac:dyDescent="0.25">
      <c r="A167" s="72" t="s">
        <v>1769</v>
      </c>
      <c r="B167" s="72" t="s">
        <v>1632</v>
      </c>
      <c r="C167" s="72" t="s">
        <v>1625</v>
      </c>
      <c r="D167" s="72" t="s">
        <v>1609</v>
      </c>
      <c r="E167" s="72" t="s">
        <v>2122</v>
      </c>
      <c r="F167" s="72" t="s">
        <v>1904</v>
      </c>
      <c r="G167" s="72" t="s">
        <v>2123</v>
      </c>
    </row>
    <row r="168" spans="1:7" x14ac:dyDescent="0.25">
      <c r="A168" s="72" t="s">
        <v>1770</v>
      </c>
      <c r="B168" s="72" t="s">
        <v>1523</v>
      </c>
      <c r="C168" s="72" t="s">
        <v>1524</v>
      </c>
      <c r="D168" s="72" t="s">
        <v>1525</v>
      </c>
      <c r="E168" s="72" t="s">
        <v>2124</v>
      </c>
      <c r="F168" s="72" t="s">
        <v>1904</v>
      </c>
      <c r="G168" s="72" t="s">
        <v>2125</v>
      </c>
    </row>
    <row r="169" spans="1:7" x14ac:dyDescent="0.25">
      <c r="A169" s="72" t="s">
        <v>2217</v>
      </c>
      <c r="B169" s="72" t="s">
        <v>2228</v>
      </c>
      <c r="C169" s="72" t="s">
        <v>2237</v>
      </c>
      <c r="D169" s="72" t="s">
        <v>2245</v>
      </c>
      <c r="E169" s="72" t="s">
        <v>2253</v>
      </c>
      <c r="F169" s="72" t="s">
        <v>1830</v>
      </c>
      <c r="G169" s="72" t="s">
        <v>2263</v>
      </c>
    </row>
    <row r="170" spans="1:7" x14ac:dyDescent="0.25">
      <c r="A170" s="72" t="s">
        <v>1526</v>
      </c>
      <c r="B170" s="72" t="s">
        <v>1527</v>
      </c>
      <c r="C170" s="72" t="s">
        <v>1528</v>
      </c>
      <c r="D170" s="72" t="s">
        <v>1529</v>
      </c>
      <c r="E170" s="72" t="s">
        <v>2126</v>
      </c>
      <c r="F170" s="72" t="s">
        <v>1904</v>
      </c>
      <c r="G170" s="72" t="s">
        <v>2127</v>
      </c>
    </row>
    <row r="171" spans="1:7" x14ac:dyDescent="0.25">
      <c r="A171" s="72" t="s">
        <v>1730</v>
      </c>
      <c r="B171" s="94" t="s">
        <v>2418</v>
      </c>
      <c r="C171" s="72" t="s">
        <v>321</v>
      </c>
      <c r="D171" s="72" t="s">
        <v>144</v>
      </c>
      <c r="E171" s="72" t="s">
        <v>2128</v>
      </c>
      <c r="F171" s="72" t="s">
        <v>512</v>
      </c>
      <c r="G171" s="72" t="s">
        <v>2129</v>
      </c>
    </row>
    <row r="172" spans="1:7" x14ac:dyDescent="0.25">
      <c r="A172" s="72" t="s">
        <v>1771</v>
      </c>
      <c r="B172" s="94" t="s">
        <v>2418</v>
      </c>
      <c r="C172" s="72" t="s">
        <v>1481</v>
      </c>
      <c r="D172" s="72" t="s">
        <v>1482</v>
      </c>
      <c r="E172" s="72" t="s">
        <v>2130</v>
      </c>
      <c r="F172" s="72" t="s">
        <v>1909</v>
      </c>
      <c r="G172" s="72" t="s">
        <v>2131</v>
      </c>
    </row>
    <row r="173" spans="1:7" x14ac:dyDescent="0.25">
      <c r="A173" s="72" t="s">
        <v>1731</v>
      </c>
      <c r="B173" s="94" t="s">
        <v>2418</v>
      </c>
      <c r="C173" s="72" t="s">
        <v>293</v>
      </c>
      <c r="D173" s="72" t="s">
        <v>115</v>
      </c>
      <c r="E173" s="72" t="s">
        <v>2132</v>
      </c>
      <c r="F173" s="72" t="s">
        <v>1819</v>
      </c>
      <c r="G173" s="72" t="s">
        <v>2133</v>
      </c>
    </row>
    <row r="174" spans="1:7" x14ac:dyDescent="0.25">
      <c r="A174" s="72" t="s">
        <v>1772</v>
      </c>
      <c r="B174" s="94" t="s">
        <v>2418</v>
      </c>
      <c r="C174" s="72" t="s">
        <v>267</v>
      </c>
      <c r="D174" s="72" t="s">
        <v>88</v>
      </c>
      <c r="E174" s="72" t="s">
        <v>2134</v>
      </c>
      <c r="F174" s="72" t="s">
        <v>1864</v>
      </c>
      <c r="G174" s="72" t="s">
        <v>2135</v>
      </c>
    </row>
    <row r="175" spans="1:7" x14ac:dyDescent="0.25">
      <c r="A175" s="72" t="s">
        <v>1732</v>
      </c>
      <c r="B175" s="72" t="s">
        <v>1530</v>
      </c>
      <c r="C175" s="72" t="s">
        <v>337</v>
      </c>
      <c r="D175" s="72" t="s">
        <v>161</v>
      </c>
      <c r="E175" s="72" t="s">
        <v>2136</v>
      </c>
      <c r="F175" s="72" t="s">
        <v>1833</v>
      </c>
      <c r="G175" s="72" t="s">
        <v>2137</v>
      </c>
    </row>
    <row r="176" spans="1:7" x14ac:dyDescent="0.25">
      <c r="A176" s="72" t="s">
        <v>1733</v>
      </c>
      <c r="B176" s="72" t="s">
        <v>1531</v>
      </c>
      <c r="C176" s="72" t="s">
        <v>1532</v>
      </c>
      <c r="D176" s="72" t="s">
        <v>1533</v>
      </c>
      <c r="E176" s="72" t="s">
        <v>2138</v>
      </c>
      <c r="F176" s="72" t="s">
        <v>2139</v>
      </c>
      <c r="G176" s="72" t="s">
        <v>2140</v>
      </c>
    </row>
    <row r="177" spans="1:7" x14ac:dyDescent="0.25">
      <c r="A177" s="72" t="s">
        <v>165</v>
      </c>
      <c r="B177" s="72" t="s">
        <v>203</v>
      </c>
      <c r="C177" s="72" t="s">
        <v>247</v>
      </c>
      <c r="D177" s="72" t="s">
        <v>68</v>
      </c>
      <c r="E177" s="72" t="s">
        <v>2141</v>
      </c>
      <c r="F177" s="72" t="s">
        <v>2142</v>
      </c>
      <c r="G177" s="72" t="s">
        <v>2143</v>
      </c>
    </row>
    <row r="178" spans="1:7" x14ac:dyDescent="0.25">
      <c r="A178" s="72" t="s">
        <v>1734</v>
      </c>
      <c r="B178" s="72" t="s">
        <v>1534</v>
      </c>
      <c r="C178" s="72" t="s">
        <v>1535</v>
      </c>
      <c r="D178" s="72" t="s">
        <v>1536</v>
      </c>
      <c r="E178" s="72" t="s">
        <v>2144</v>
      </c>
      <c r="F178" s="72" t="s">
        <v>611</v>
      </c>
      <c r="G178" s="72" t="s">
        <v>2145</v>
      </c>
    </row>
    <row r="179" spans="1:7" x14ac:dyDescent="0.25">
      <c r="A179" s="72" t="s">
        <v>1735</v>
      </c>
      <c r="B179" s="72" t="s">
        <v>227</v>
      </c>
      <c r="C179" s="72" t="s">
        <v>295</v>
      </c>
      <c r="D179" s="72" t="s">
        <v>117</v>
      </c>
      <c r="E179" s="72" t="s">
        <v>2146</v>
      </c>
      <c r="F179" s="72" t="s">
        <v>1961</v>
      </c>
      <c r="G179" s="72" t="s">
        <v>1962</v>
      </c>
    </row>
    <row r="180" spans="1:7" x14ac:dyDescent="0.25">
      <c r="A180" s="72" t="s">
        <v>1640</v>
      </c>
      <c r="B180" s="72" t="s">
        <v>1652</v>
      </c>
      <c r="C180" s="72" t="s">
        <v>1646</v>
      </c>
      <c r="D180" s="72" t="s">
        <v>1659</v>
      </c>
      <c r="E180" s="72" t="s">
        <v>2147</v>
      </c>
      <c r="F180" s="72" t="s">
        <v>1819</v>
      </c>
      <c r="G180" s="72" t="s">
        <v>2148</v>
      </c>
    </row>
    <row r="181" spans="1:7" x14ac:dyDescent="0.25">
      <c r="A181" s="63" t="s">
        <v>2327</v>
      </c>
      <c r="B181" s="85" t="s">
        <v>2328</v>
      </c>
      <c r="C181" s="81" t="s">
        <v>2329</v>
      </c>
      <c r="D181" s="63" t="s">
        <v>2330</v>
      </c>
      <c r="E181" s="82" t="s">
        <v>2333</v>
      </c>
      <c r="F181" s="72" t="s">
        <v>2331</v>
      </c>
      <c r="G181" s="72" t="s">
        <v>2332</v>
      </c>
    </row>
    <row r="182" spans="1:7" x14ac:dyDescent="0.25">
      <c r="A182" s="72" t="s">
        <v>1736</v>
      </c>
      <c r="B182" s="72" t="s">
        <v>1748</v>
      </c>
      <c r="C182" s="72" t="s">
        <v>332</v>
      </c>
      <c r="D182" s="72" t="s">
        <v>155</v>
      </c>
      <c r="E182" s="72" t="s">
        <v>2149</v>
      </c>
      <c r="F182" s="72" t="s">
        <v>440</v>
      </c>
      <c r="G182" s="72" t="s">
        <v>2150</v>
      </c>
    </row>
    <row r="183" spans="1:7" x14ac:dyDescent="0.25">
      <c r="A183" s="72" t="s">
        <v>1737</v>
      </c>
      <c r="B183" s="72" t="s">
        <v>1748</v>
      </c>
      <c r="C183" s="72" t="s">
        <v>296</v>
      </c>
      <c r="D183" s="72" t="s">
        <v>118</v>
      </c>
      <c r="E183" s="72" t="s">
        <v>2151</v>
      </c>
      <c r="F183" s="72" t="s">
        <v>1961</v>
      </c>
      <c r="G183" s="72" t="s">
        <v>2152</v>
      </c>
    </row>
    <row r="184" spans="1:7" x14ac:dyDescent="0.25">
      <c r="A184" s="72" t="s">
        <v>1738</v>
      </c>
      <c r="B184" s="72" t="s">
        <v>1748</v>
      </c>
      <c r="C184" s="72" t="s">
        <v>290</v>
      </c>
      <c r="D184" s="72" t="s">
        <v>112</v>
      </c>
      <c r="E184" s="72" t="s">
        <v>2153</v>
      </c>
      <c r="F184" s="72" t="s">
        <v>799</v>
      </c>
      <c r="G184" s="72" t="s">
        <v>2154</v>
      </c>
    </row>
    <row r="185" spans="1:7" x14ac:dyDescent="0.25">
      <c r="A185" s="72" t="s">
        <v>1739</v>
      </c>
      <c r="B185" s="72" t="s">
        <v>1748</v>
      </c>
      <c r="C185" s="72" t="s">
        <v>1537</v>
      </c>
      <c r="D185" s="72" t="s">
        <v>1538</v>
      </c>
      <c r="E185" s="72" t="s">
        <v>2155</v>
      </c>
      <c r="F185" s="72" t="s">
        <v>2156</v>
      </c>
      <c r="G185" s="72" t="s">
        <v>2157</v>
      </c>
    </row>
    <row r="186" spans="1:7" x14ac:dyDescent="0.25">
      <c r="A186" s="72" t="s">
        <v>1740</v>
      </c>
      <c r="B186" s="72" t="s">
        <v>1748</v>
      </c>
      <c r="C186" s="72" t="s">
        <v>331</v>
      </c>
      <c r="D186" s="72" t="s">
        <v>154</v>
      </c>
      <c r="E186" s="72" t="s">
        <v>2158</v>
      </c>
      <c r="F186" s="72" t="s">
        <v>832</v>
      </c>
      <c r="G186" s="72" t="s">
        <v>2159</v>
      </c>
    </row>
    <row r="187" spans="1:7" x14ac:dyDescent="0.25">
      <c r="A187" s="72" t="s">
        <v>1741</v>
      </c>
      <c r="B187" s="72" t="s">
        <v>1748</v>
      </c>
      <c r="C187" s="72" t="s">
        <v>324</v>
      </c>
      <c r="D187" s="72" t="s">
        <v>147</v>
      </c>
      <c r="E187" s="72" t="s">
        <v>2160</v>
      </c>
      <c r="F187" s="72" t="s">
        <v>1833</v>
      </c>
      <c r="G187" s="72" t="s">
        <v>1870</v>
      </c>
    </row>
    <row r="188" spans="1:7" x14ac:dyDescent="0.25">
      <c r="A188" s="90" t="s">
        <v>2370</v>
      </c>
      <c r="B188" s="91" t="s">
        <v>1748</v>
      </c>
      <c r="C188" s="81" t="s">
        <v>2372</v>
      </c>
      <c r="D188" s="63" t="s">
        <v>2371</v>
      </c>
      <c r="E188" s="82" t="s">
        <v>611</v>
      </c>
      <c r="F188" s="93" t="s">
        <v>611</v>
      </c>
      <c r="G188" s="93" t="s">
        <v>2373</v>
      </c>
    </row>
    <row r="189" spans="1:7" x14ac:dyDescent="0.25">
      <c r="A189" s="72" t="s">
        <v>1663</v>
      </c>
      <c r="B189" s="72" t="s">
        <v>1672</v>
      </c>
      <c r="C189" s="72" t="s">
        <v>1666</v>
      </c>
      <c r="D189" s="72" t="s">
        <v>1669</v>
      </c>
      <c r="E189" s="72" t="s">
        <v>2161</v>
      </c>
      <c r="F189" s="72" t="s">
        <v>2162</v>
      </c>
      <c r="G189" s="72" t="s">
        <v>2163</v>
      </c>
    </row>
    <row r="190" spans="1:7" x14ac:dyDescent="0.25">
      <c r="A190" s="72" t="s">
        <v>176</v>
      </c>
      <c r="B190" s="72" t="s">
        <v>215</v>
      </c>
      <c r="C190" s="72" t="s">
        <v>268</v>
      </c>
      <c r="D190" s="72" t="s">
        <v>89</v>
      </c>
      <c r="E190" s="72" t="s">
        <v>2164</v>
      </c>
      <c r="F190" s="72" t="s">
        <v>1819</v>
      </c>
      <c r="G190" s="72" t="s">
        <v>2165</v>
      </c>
    </row>
    <row r="191" spans="1:7" x14ac:dyDescent="0.25">
      <c r="A191" s="72" t="s">
        <v>2218</v>
      </c>
      <c r="B191" s="72" t="s">
        <v>1539</v>
      </c>
      <c r="C191" s="72" t="s">
        <v>250</v>
      </c>
      <c r="D191" s="72" t="s">
        <v>71</v>
      </c>
      <c r="E191" s="72" t="s">
        <v>2166</v>
      </c>
      <c r="F191" s="72" t="s">
        <v>1979</v>
      </c>
      <c r="G191" s="72" t="s">
        <v>2167</v>
      </c>
    </row>
    <row r="192" spans="1:7" x14ac:dyDescent="0.25">
      <c r="A192" s="72" t="s">
        <v>191</v>
      </c>
      <c r="B192" s="72" t="s">
        <v>234</v>
      </c>
      <c r="C192" s="72" t="s">
        <v>325</v>
      </c>
      <c r="D192" s="72" t="s">
        <v>148</v>
      </c>
      <c r="E192" s="72" t="s">
        <v>2168</v>
      </c>
      <c r="F192" s="72" t="s">
        <v>2169</v>
      </c>
      <c r="G192" s="72" t="s">
        <v>2170</v>
      </c>
    </row>
    <row r="193" spans="1:7" x14ac:dyDescent="0.25">
      <c r="A193" s="72" t="s">
        <v>1641</v>
      </c>
      <c r="B193" s="72" t="s">
        <v>1653</v>
      </c>
      <c r="C193" s="72" t="s">
        <v>1647</v>
      </c>
      <c r="D193" s="72" t="s">
        <v>1660</v>
      </c>
      <c r="E193" s="72" t="s">
        <v>2171</v>
      </c>
      <c r="F193" s="72" t="s">
        <v>2172</v>
      </c>
      <c r="G193" s="72" t="s">
        <v>2173</v>
      </c>
    </row>
    <row r="194" spans="1:7" x14ac:dyDescent="0.25">
      <c r="A194" s="72" t="s">
        <v>1742</v>
      </c>
      <c r="B194" s="72" t="s">
        <v>228</v>
      </c>
      <c r="C194" s="72" t="s">
        <v>297</v>
      </c>
      <c r="D194" s="72" t="s">
        <v>119</v>
      </c>
      <c r="E194" s="72" t="s">
        <v>2174</v>
      </c>
      <c r="F194" s="72" t="s">
        <v>404</v>
      </c>
      <c r="G194" s="72" t="s">
        <v>2175</v>
      </c>
    </row>
    <row r="195" spans="1:7" x14ac:dyDescent="0.25">
      <c r="A195" s="72" t="s">
        <v>1743</v>
      </c>
      <c r="B195" s="72" t="s">
        <v>228</v>
      </c>
      <c r="C195" s="72" t="s">
        <v>294</v>
      </c>
      <c r="D195" s="72" t="s">
        <v>116</v>
      </c>
      <c r="E195" s="72" t="s">
        <v>2176</v>
      </c>
      <c r="F195" s="72" t="s">
        <v>611</v>
      </c>
      <c r="G195" s="72" t="s">
        <v>2177</v>
      </c>
    </row>
    <row r="196" spans="1:7" x14ac:dyDescent="0.25">
      <c r="A196" s="72" t="s">
        <v>196</v>
      </c>
      <c r="B196" s="72" t="s">
        <v>240</v>
      </c>
      <c r="C196" s="72" t="s">
        <v>335</v>
      </c>
      <c r="D196" s="72" t="s">
        <v>158</v>
      </c>
      <c r="E196" s="72" t="s">
        <v>2178</v>
      </c>
      <c r="F196" s="72" t="s">
        <v>2056</v>
      </c>
      <c r="G196" s="72" t="s">
        <v>2179</v>
      </c>
    </row>
    <row r="197" spans="1:7" x14ac:dyDescent="0.25">
      <c r="A197" s="72" t="s">
        <v>1540</v>
      </c>
      <c r="B197" s="72" t="s">
        <v>1541</v>
      </c>
      <c r="C197" s="72" t="s">
        <v>1542</v>
      </c>
      <c r="D197" s="72" t="s">
        <v>1543</v>
      </c>
      <c r="E197" s="72" t="s">
        <v>2180</v>
      </c>
      <c r="F197" s="72" t="s">
        <v>1861</v>
      </c>
      <c r="G197" s="72" t="s">
        <v>2181</v>
      </c>
    </row>
    <row r="198" spans="1:7" x14ac:dyDescent="0.25">
      <c r="A198" s="72" t="s">
        <v>2219</v>
      </c>
      <c r="B198" s="72" t="s">
        <v>2229</v>
      </c>
      <c r="C198" s="72" t="s">
        <v>2238</v>
      </c>
      <c r="D198" s="72" t="s">
        <v>2246</v>
      </c>
      <c r="E198" s="72" t="s">
        <v>2254</v>
      </c>
      <c r="F198" s="72" t="s">
        <v>2264</v>
      </c>
      <c r="G198" s="72" t="s">
        <v>2265</v>
      </c>
    </row>
    <row r="199" spans="1:7" x14ac:dyDescent="0.25">
      <c r="A199" s="72" t="s">
        <v>1544</v>
      </c>
      <c r="B199" s="72" t="s">
        <v>1545</v>
      </c>
      <c r="C199" s="72" t="s">
        <v>1546</v>
      </c>
      <c r="D199" s="72" t="s">
        <v>1547</v>
      </c>
      <c r="E199" s="72" t="s">
        <v>2182</v>
      </c>
      <c r="F199" s="72" t="s">
        <v>2056</v>
      </c>
      <c r="G199" s="72" t="s">
        <v>2183</v>
      </c>
    </row>
    <row r="200" spans="1:7" x14ac:dyDescent="0.25">
      <c r="A200" s="72" t="s">
        <v>185</v>
      </c>
      <c r="B200" s="94" t="s">
        <v>2408</v>
      </c>
      <c r="C200" s="72" t="s">
        <v>298</v>
      </c>
      <c r="D200" s="72" t="s">
        <v>120</v>
      </c>
      <c r="E200" s="72" t="s">
        <v>2184</v>
      </c>
      <c r="F200" s="72" t="s">
        <v>1830</v>
      </c>
      <c r="G200" s="72" t="s">
        <v>2185</v>
      </c>
    </row>
    <row r="201" spans="1:7" x14ac:dyDescent="0.25">
      <c r="A201" s="72" t="s">
        <v>180</v>
      </c>
      <c r="B201" s="72" t="s">
        <v>220</v>
      </c>
      <c r="C201" s="72" t="s">
        <v>281</v>
      </c>
      <c r="D201" s="72" t="s">
        <v>102</v>
      </c>
      <c r="E201" s="72" t="s">
        <v>2186</v>
      </c>
      <c r="F201" s="72" t="s">
        <v>1825</v>
      </c>
      <c r="G201" s="72" t="s">
        <v>2187</v>
      </c>
    </row>
    <row r="202" spans="1:7" x14ac:dyDescent="0.25">
      <c r="A202" s="75" t="s">
        <v>2270</v>
      </c>
      <c r="B202" s="83" t="s">
        <v>2278</v>
      </c>
      <c r="C202" s="74" t="s">
        <v>2286</v>
      </c>
      <c r="D202" s="75" t="s">
        <v>2294</v>
      </c>
      <c r="E202" s="77" t="s">
        <v>2302</v>
      </c>
      <c r="F202" s="78" t="s">
        <v>2310</v>
      </c>
      <c r="G202" s="78" t="s">
        <v>2311</v>
      </c>
    </row>
    <row r="203" spans="1:7" x14ac:dyDescent="0.25">
      <c r="A203" s="72" t="s">
        <v>1422</v>
      </c>
      <c r="B203" s="72" t="s">
        <v>225</v>
      </c>
      <c r="C203" s="72" t="s">
        <v>288</v>
      </c>
      <c r="D203" s="72" t="s">
        <v>110</v>
      </c>
      <c r="E203" s="72" t="s">
        <v>2188</v>
      </c>
      <c r="F203" s="72" t="s">
        <v>786</v>
      </c>
      <c r="G203" s="72" t="s">
        <v>2189</v>
      </c>
    </row>
    <row r="204" spans="1:7" x14ac:dyDescent="0.25">
      <c r="A204" s="72" t="s">
        <v>1779</v>
      </c>
      <c r="B204" s="72" t="s">
        <v>1789</v>
      </c>
      <c r="C204" s="72" t="s">
        <v>1798</v>
      </c>
      <c r="D204" s="72" t="s">
        <v>1807</v>
      </c>
      <c r="E204" s="72" t="s">
        <v>2190</v>
      </c>
      <c r="F204" s="72" t="s">
        <v>2191</v>
      </c>
      <c r="G204" s="72" t="s">
        <v>2192</v>
      </c>
    </row>
    <row r="205" spans="1:7" x14ac:dyDescent="0.25">
      <c r="A205" s="63" t="s">
        <v>2407</v>
      </c>
      <c r="B205" s="85" t="s">
        <v>2408</v>
      </c>
      <c r="C205" s="81" t="s">
        <v>298</v>
      </c>
      <c r="D205" s="63" t="s">
        <v>2409</v>
      </c>
      <c r="E205" s="82" t="s">
        <v>2410</v>
      </c>
      <c r="F205" s="72" t="s">
        <v>1830</v>
      </c>
      <c r="G205" s="72" t="s">
        <v>2185</v>
      </c>
    </row>
    <row r="206" spans="1:7" x14ac:dyDescent="0.25">
      <c r="A206" s="72" t="s">
        <v>173</v>
      </c>
      <c r="B206" s="72" t="s">
        <v>211</v>
      </c>
      <c r="C206" s="79" t="s">
        <v>262</v>
      </c>
      <c r="D206" s="72" t="s">
        <v>83</v>
      </c>
      <c r="E206" s="72" t="s">
        <v>2193</v>
      </c>
      <c r="F206" s="72" t="s">
        <v>557</v>
      </c>
      <c r="G206" s="72" t="s">
        <v>2194</v>
      </c>
    </row>
    <row r="207" spans="1:7" x14ac:dyDescent="0.25">
      <c r="A207" s="72" t="s">
        <v>2220</v>
      </c>
      <c r="B207" s="72" t="s">
        <v>2230</v>
      </c>
      <c r="C207" s="79" t="s">
        <v>2239</v>
      </c>
      <c r="D207" s="72" t="s">
        <v>2247</v>
      </c>
      <c r="E207" s="72" t="s">
        <v>2255</v>
      </c>
      <c r="F207" s="72" t="s">
        <v>2266</v>
      </c>
      <c r="G207" s="72" t="s">
        <v>2267</v>
      </c>
    </row>
    <row r="208" spans="1:7" x14ac:dyDescent="0.25">
      <c r="A208" s="72" t="s">
        <v>168</v>
      </c>
      <c r="B208" s="72" t="s">
        <v>2231</v>
      </c>
      <c r="C208" s="79" t="s">
        <v>254</v>
      </c>
      <c r="D208" s="72" t="s">
        <v>75</v>
      </c>
      <c r="E208" s="72" t="s">
        <v>2195</v>
      </c>
      <c r="F208" s="72" t="s">
        <v>1864</v>
      </c>
      <c r="G208" s="72" t="s">
        <v>2196</v>
      </c>
    </row>
    <row r="209" spans="1:7" x14ac:dyDescent="0.25">
      <c r="A209" s="72" t="s">
        <v>1780</v>
      </c>
      <c r="B209" s="72" t="s">
        <v>1790</v>
      </c>
      <c r="C209" s="79" t="s">
        <v>1799</v>
      </c>
      <c r="D209" s="72" t="s">
        <v>1808</v>
      </c>
      <c r="E209" s="72" t="s">
        <v>2197</v>
      </c>
      <c r="F209" s="72" t="s">
        <v>2198</v>
      </c>
      <c r="G209" s="72" t="s">
        <v>2199</v>
      </c>
    </row>
    <row r="210" spans="1:7" x14ac:dyDescent="0.25">
      <c r="A210" s="72" t="s">
        <v>1642</v>
      </c>
      <c r="B210" s="72" t="s">
        <v>1654</v>
      </c>
      <c r="C210" s="79" t="s">
        <v>1648</v>
      </c>
      <c r="D210" s="72" t="s">
        <v>1661</v>
      </c>
      <c r="E210" s="72" t="s">
        <v>2200</v>
      </c>
      <c r="F210" s="72" t="s">
        <v>2201</v>
      </c>
      <c r="G210" s="72" t="s">
        <v>2202</v>
      </c>
    </row>
    <row r="211" spans="1:7" x14ac:dyDescent="0.25">
      <c r="A211" s="63" t="s">
        <v>2411</v>
      </c>
      <c r="B211" s="85" t="s">
        <v>2412</v>
      </c>
      <c r="C211" s="81" t="s">
        <v>2413</v>
      </c>
      <c r="D211" s="63" t="s">
        <v>2414</v>
      </c>
      <c r="E211" s="82" t="s">
        <v>2415</v>
      </c>
      <c r="F211" s="72" t="s">
        <v>2416</v>
      </c>
      <c r="G211" s="72" t="s">
        <v>2417</v>
      </c>
    </row>
    <row r="212" spans="1:7" x14ac:dyDescent="0.25">
      <c r="A212" s="72" t="s">
        <v>1781</v>
      </c>
      <c r="B212" s="72" t="s">
        <v>1791</v>
      </c>
      <c r="C212" s="79" t="s">
        <v>1800</v>
      </c>
      <c r="D212" s="72" t="s">
        <v>1809</v>
      </c>
      <c r="E212" s="72" t="s">
        <v>2203</v>
      </c>
      <c r="F212" s="72" t="s">
        <v>1878</v>
      </c>
      <c r="G212" s="72" t="s">
        <v>2204</v>
      </c>
    </row>
    <row r="213" spans="1:7" x14ac:dyDescent="0.25">
      <c r="A213" s="72" t="s">
        <v>184</v>
      </c>
      <c r="B213" s="72" t="s">
        <v>226</v>
      </c>
      <c r="C213" s="79" t="s">
        <v>291</v>
      </c>
      <c r="D213" s="72" t="s">
        <v>113</v>
      </c>
      <c r="E213" s="72" t="s">
        <v>2205</v>
      </c>
      <c r="F213" s="72" t="s">
        <v>799</v>
      </c>
      <c r="G213" s="72" t="s">
        <v>2206</v>
      </c>
    </row>
    <row r="214" spans="1:7" x14ac:dyDescent="0.25">
      <c r="A214" s="72" t="s">
        <v>1744</v>
      </c>
      <c r="B214" s="94" t="s">
        <v>2426</v>
      </c>
      <c r="C214" s="79" t="s">
        <v>1751</v>
      </c>
      <c r="D214" s="72" t="s">
        <v>1755</v>
      </c>
      <c r="E214" s="72" t="s">
        <v>2207</v>
      </c>
      <c r="F214" s="72" t="s">
        <v>1904</v>
      </c>
      <c r="G214" s="72" t="s">
        <v>2208</v>
      </c>
    </row>
  </sheetData>
  <sheetProtection algorithmName="SHA-512" hashValue="hAyQWLzXCtKZO7R5gzJpB+QKiNbyfv5IYvKGaessunTson/kXnwiERBTtdgAERMsOLB8/k68ebk3l5jemT/qbA==" saltValue="HQyORm1lY6F3bgGWjz+alw==" spinCount="100000" sheet="1" selectLockedCells="1"/>
  <dataValidations xWindow="190" yWindow="292" count="3">
    <dataValidation allowBlank="1" showInputMessage="1" showErrorMessage="1" promptTitle="Telephone" prompt="Enter Telephone Number of Funeral Director" sqref="C1 B163:B214 C104 B2:B161 C109 C202 C142 C127 C117:C118 C160 C146 C215:C1048576" xr:uid="{00000000-0002-0000-0200-000002000000}"/>
    <dataValidation allowBlank="1" showInputMessage="1" showErrorMessage="1" promptTitle="Email" prompt="Enter email address of Funeral Director" sqref="C161:C214 C3:C158 B163:B214 B1:B161 B215:B1048576" xr:uid="{00000000-0002-0000-0200-000001000000}"/>
    <dataValidation allowBlank="1" showInputMessage="1" showErrorMessage="1" promptTitle="Funeral Director Name" prompt="Enter name of Funeral Director, including any specific Branch _x000a_(e.g. Coop - Ipswich).  " sqref="A1:A214 A215:A1048576" xr:uid="{00000000-0002-0000-0200-000000000000}"/>
  </dataValidations>
  <hyperlinks>
    <hyperlink ref="B174" r:id="rId1" xr:uid="{190DF1DE-4B1C-43A3-96F0-FCE6E99C3335}"/>
    <hyperlink ref="B147" r:id="rId2" xr:uid="{3BE0177E-31C8-448C-98E4-DBBCDCFC6579}"/>
    <hyperlink ref="B95" r:id="rId3" xr:uid="{2C86B804-06E2-4B32-830C-C1F25F823DCF}"/>
    <hyperlink ref="B173" r:id="rId4" xr:uid="{C09DB05A-CF13-4BBA-B437-94ACEB19684D}"/>
    <hyperlink ref="B200" r:id="rId5" xr:uid="{2EC58CC3-9029-4BEA-8043-4EA731915EDD}"/>
    <hyperlink ref="B30" r:id="rId6" xr:uid="{849C2C6A-F688-4447-87FC-990EFFC9A7FD}"/>
    <hyperlink ref="B96" r:id="rId7" xr:uid="{F10536C3-5A0D-4CF5-BEFE-D27253D6F78E}"/>
    <hyperlink ref="B135" r:id="rId8" xr:uid="{A0475D7E-E1D8-4222-8976-84977248AAB0}"/>
    <hyperlink ref="B171" r:id="rId9" xr:uid="{21A07FB1-1DEA-46AA-BB15-A98B790FE0A1}"/>
    <hyperlink ref="B67" r:id="rId10" xr:uid="{9E4B0E67-CB62-4EE7-9A68-25AB99139C9E}"/>
    <hyperlink ref="B172" r:id="rId11" xr:uid="{288FC317-BBD1-472D-BFD9-B13901DC8CC1}"/>
    <hyperlink ref="B83" r:id="rId12" xr:uid="{7C613342-4424-493D-8E81-C3BF7C65537F}"/>
    <hyperlink ref="B214" r:id="rId13" xr:uid="{4357A6BB-8CEF-42D4-88C2-0CC5FB794132}"/>
    <hyperlink ref="B68" r:id="rId14" xr:uid="{F6455AFF-9487-4079-818F-611DC6FEC2BE}"/>
    <hyperlink ref="B163" r:id="rId15" xr:uid="{B905490D-DEC9-4A6A-A1DC-07999775C98A}"/>
  </hyperlinks>
  <pageMargins left="0.7" right="0.7" top="0.75" bottom="0.75" header="0.3" footer="0.3"/>
  <pageSetup paperSize="9" orientation="portrait" r:id="rId16"/>
  <drawing r:id="rId17"/>
  <tableParts count="1">
    <tablePart r:id="rId18"/>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M464"/>
  <sheetViews>
    <sheetView tabSelected="1" workbookViewId="0">
      <pane xSplit="2" ySplit="1" topLeftCell="DF2" activePane="bottomRight" state="frozen"/>
      <selection activeCell="I6" sqref="I6"/>
      <selection pane="topRight" activeCell="I6" sqref="I6"/>
      <selection pane="bottomLeft" activeCell="I6" sqref="I6"/>
      <selection pane="bottomRight" activeCell="DG3" sqref="DG3"/>
    </sheetView>
  </sheetViews>
  <sheetFormatPr defaultRowHeight="15" x14ac:dyDescent="0.25"/>
  <cols>
    <col min="1" max="1" width="79.85546875" customWidth="1"/>
    <col min="2" max="2" width="30.85546875" customWidth="1"/>
    <col min="4" max="4" width="59" bestFit="1" customWidth="1"/>
    <col min="5" max="5" width="28.140625" customWidth="1"/>
    <col min="6" max="6" width="31" customWidth="1"/>
    <col min="7" max="7" width="28.140625" customWidth="1"/>
    <col min="8" max="8" width="22.42578125" customWidth="1"/>
    <col min="9" max="9" width="25.7109375" customWidth="1"/>
    <col min="10" max="10" width="17.140625" bestFit="1" customWidth="1"/>
    <col min="11" max="11" width="25.5703125" customWidth="1"/>
    <col min="12" max="12" width="29.5703125" customWidth="1"/>
    <col min="13" max="13" width="27.42578125" bestFit="1" customWidth="1"/>
    <col min="14" max="14" width="70.85546875" bestFit="1" customWidth="1"/>
    <col min="15" max="15" width="51.28515625" customWidth="1"/>
    <col min="16" max="16" width="28.85546875" customWidth="1"/>
    <col min="17" max="17" width="49.42578125" customWidth="1"/>
    <col min="18" max="18" width="77.140625" bestFit="1" customWidth="1"/>
    <col min="19" max="19" width="33" bestFit="1" customWidth="1"/>
    <col min="20" max="20" width="40.85546875" bestFit="1" customWidth="1"/>
    <col min="21" max="21" width="77.42578125" bestFit="1" customWidth="1"/>
    <col min="22" max="22" width="20.7109375" bestFit="1" customWidth="1"/>
    <col min="23" max="23" width="80.5703125" bestFit="1" customWidth="1"/>
    <col min="24" max="24" width="11.28515625" customWidth="1"/>
    <col min="25" max="25" width="22.42578125" customWidth="1"/>
    <col min="26" max="26" width="67.85546875" customWidth="1"/>
    <col min="27" max="27" width="50.42578125" bestFit="1" customWidth="1"/>
    <col min="28" max="28" width="41.28515625" customWidth="1"/>
    <col min="29" max="29" width="28" bestFit="1" customWidth="1"/>
    <col min="30" max="30" width="21.42578125" bestFit="1" customWidth="1"/>
    <col min="31" max="31" width="21.140625" bestFit="1" customWidth="1"/>
    <col min="32" max="32" width="43.42578125" customWidth="1"/>
    <col min="33" max="33" width="31.42578125" bestFit="1" customWidth="1"/>
    <col min="34" max="34" width="38" bestFit="1" customWidth="1"/>
    <col min="35" max="35" width="19.7109375" bestFit="1" customWidth="1"/>
    <col min="36" max="36" width="35.28515625" bestFit="1" customWidth="1"/>
    <col min="37" max="37" width="60.42578125" bestFit="1" customWidth="1"/>
    <col min="38" max="38" width="54.85546875" bestFit="1" customWidth="1"/>
    <col min="39" max="39" width="40.140625" customWidth="1"/>
    <col min="40" max="40" width="14.7109375" customWidth="1"/>
    <col min="41" max="41" width="10.85546875" bestFit="1" customWidth="1"/>
    <col min="42" max="42" width="23.28515625" bestFit="1" customWidth="1"/>
    <col min="43" max="43" width="17.28515625" customWidth="1"/>
    <col min="44" max="44" width="34.140625" bestFit="1" customWidth="1"/>
    <col min="45" max="45" width="27" customWidth="1"/>
    <col min="46" max="46" width="14.28515625" customWidth="1"/>
    <col min="47" max="47" width="39.140625" bestFit="1" customWidth="1"/>
    <col min="48" max="48" width="36.140625" bestFit="1" customWidth="1"/>
    <col min="49" max="49" width="26.5703125" bestFit="1" customWidth="1"/>
    <col min="50" max="50" width="31.5703125" bestFit="1" customWidth="1"/>
    <col min="51" max="51" width="46.140625" bestFit="1" customWidth="1"/>
    <col min="52" max="52" width="23.42578125" bestFit="1" customWidth="1"/>
    <col min="53" max="53" width="13.28515625" customWidth="1"/>
    <col min="54" max="54" width="24.28515625" customWidth="1"/>
    <col min="55" max="55" width="34.85546875" bestFit="1" customWidth="1"/>
    <col min="56" max="56" width="39.42578125" bestFit="1" customWidth="1"/>
    <col min="57" max="57" width="49.42578125" bestFit="1" customWidth="1"/>
    <col min="58" max="58" width="11.85546875" customWidth="1"/>
    <col min="59" max="59" width="26.140625" customWidth="1"/>
    <col min="60" max="60" width="20.5703125" bestFit="1" customWidth="1"/>
    <col min="61" max="61" width="17.42578125" bestFit="1" customWidth="1"/>
    <col min="62" max="62" width="23.42578125" bestFit="1" customWidth="1"/>
    <col min="63" max="63" width="18.5703125" bestFit="1" customWidth="1"/>
    <col min="64" max="64" width="19.140625" customWidth="1"/>
    <col min="65" max="65" width="43.140625" customWidth="1"/>
    <col min="66" max="66" width="29.42578125" customWidth="1"/>
    <col min="67" max="67" width="75.85546875" bestFit="1" customWidth="1"/>
    <col min="68" max="68" width="24.140625" bestFit="1" customWidth="1"/>
    <col min="69" max="69" width="22.85546875" customWidth="1"/>
    <col min="70" max="70" width="18.140625" customWidth="1"/>
    <col min="71" max="71" width="18.140625" bestFit="1" customWidth="1"/>
    <col min="72" max="72" width="27.28515625" customWidth="1"/>
    <col min="73" max="73" width="22.85546875" customWidth="1"/>
    <col min="74" max="74" width="52.85546875" customWidth="1"/>
    <col min="75" max="75" width="19" customWidth="1"/>
    <col min="76" max="76" width="23.42578125" customWidth="1"/>
    <col min="77" max="77" width="26.140625" customWidth="1"/>
    <col min="78" max="78" width="45.28515625" customWidth="1"/>
    <col min="79" max="79" width="16.85546875" customWidth="1"/>
    <col min="80" max="80" width="17.7109375" customWidth="1"/>
    <col min="81" max="81" width="18.42578125" bestFit="1" customWidth="1"/>
    <col min="82" max="82" width="21" customWidth="1"/>
    <col min="83" max="83" width="45.85546875" bestFit="1" customWidth="1"/>
    <col min="84" max="84" width="31.85546875" bestFit="1" customWidth="1"/>
    <col min="85" max="85" width="19.42578125" customWidth="1"/>
    <col min="86" max="86" width="24.85546875" customWidth="1"/>
    <col min="87" max="87" width="36.5703125" bestFit="1" customWidth="1"/>
    <col min="88" max="88" width="21.85546875" bestFit="1" customWidth="1"/>
    <col min="89" max="89" width="10.5703125" bestFit="1" customWidth="1"/>
    <col min="90" max="90" width="27.85546875" bestFit="1" customWidth="1"/>
    <col min="91" max="91" width="44.5703125" bestFit="1" customWidth="1"/>
    <col min="92" max="92" width="24.42578125" bestFit="1" customWidth="1"/>
    <col min="93" max="93" width="24.5703125" bestFit="1" customWidth="1"/>
    <col min="94" max="94" width="19.85546875" bestFit="1" customWidth="1"/>
    <col min="95" max="95" width="21.140625" bestFit="1" customWidth="1"/>
    <col min="96" max="96" width="27.42578125" bestFit="1" customWidth="1"/>
    <col min="97" max="97" width="36.85546875" bestFit="1" customWidth="1"/>
    <col min="98" max="98" width="20.140625" customWidth="1"/>
    <col min="99" max="99" width="37.140625" customWidth="1"/>
    <col min="100" max="100" width="23.140625" bestFit="1" customWidth="1"/>
    <col min="101" max="101" width="15.5703125" bestFit="1" customWidth="1"/>
    <col min="102" max="102" width="25.7109375" customWidth="1"/>
    <col min="103" max="103" width="49.5703125" customWidth="1"/>
    <col min="104" max="104" width="31.28515625" customWidth="1"/>
    <col min="105" max="105" width="62.42578125" customWidth="1"/>
    <col min="106" max="106" width="42.140625" customWidth="1"/>
    <col min="107" max="107" width="23.5703125" customWidth="1"/>
    <col min="108" max="108" width="83.28515625" customWidth="1"/>
    <col min="109" max="109" width="19.42578125" customWidth="1"/>
    <col min="110" max="110" width="49.28515625" customWidth="1"/>
    <col min="111" max="111" width="17.85546875" customWidth="1"/>
    <col min="112" max="112" width="23.28515625" customWidth="1"/>
    <col min="113" max="113" width="32.28515625" customWidth="1"/>
    <col min="114" max="114" width="29.5703125" bestFit="1" customWidth="1"/>
    <col min="115" max="115" width="28" customWidth="1"/>
  </cols>
  <sheetData>
    <row r="1" spans="1:117" x14ac:dyDescent="0.25">
      <c r="A1" s="96" t="s">
        <v>347</v>
      </c>
      <c r="B1" s="97" t="s">
        <v>880</v>
      </c>
      <c r="D1" s="50" t="s">
        <v>348</v>
      </c>
      <c r="E1" s="50" t="s">
        <v>349</v>
      </c>
      <c r="F1" s="50" t="s">
        <v>2437</v>
      </c>
      <c r="G1" s="50" t="s">
        <v>351</v>
      </c>
      <c r="H1" s="50" t="s">
        <v>352</v>
      </c>
      <c r="I1" s="50" t="s">
        <v>353</v>
      </c>
      <c r="J1" s="50" t="s">
        <v>354</v>
      </c>
      <c r="K1" s="50" t="s">
        <v>355</v>
      </c>
      <c r="L1" s="50" t="s">
        <v>356</v>
      </c>
      <c r="M1" s="50" t="s">
        <v>357</v>
      </c>
      <c r="N1" s="50" t="s">
        <v>358</v>
      </c>
      <c r="O1" s="50" t="s">
        <v>359</v>
      </c>
      <c r="P1" s="50" t="s">
        <v>360</v>
      </c>
      <c r="Q1" s="50" t="s">
        <v>361</v>
      </c>
      <c r="R1" s="50" t="s">
        <v>362</v>
      </c>
      <c r="S1" s="50" t="s">
        <v>363</v>
      </c>
      <c r="T1" s="50" t="s">
        <v>364</v>
      </c>
      <c r="U1" s="50" t="s">
        <v>365</v>
      </c>
      <c r="V1" s="50" t="s">
        <v>366</v>
      </c>
      <c r="W1" s="50" t="s">
        <v>367</v>
      </c>
      <c r="X1" s="50" t="s">
        <v>368</v>
      </c>
      <c r="Y1" s="50" t="s">
        <v>369</v>
      </c>
      <c r="Z1" s="50" t="s">
        <v>370</v>
      </c>
      <c r="AA1" s="50" t="s">
        <v>371</v>
      </c>
      <c r="AB1" s="50" t="s">
        <v>372</v>
      </c>
      <c r="AC1" s="50" t="s">
        <v>373</v>
      </c>
      <c r="AD1" s="50" t="s">
        <v>374</v>
      </c>
      <c r="AE1" s="50" t="s">
        <v>375</v>
      </c>
      <c r="AF1" s="50" t="s">
        <v>376</v>
      </c>
      <c r="AG1" s="50" t="s">
        <v>377</v>
      </c>
      <c r="AH1" s="50" t="s">
        <v>2439</v>
      </c>
      <c r="AI1" s="50" t="s">
        <v>378</v>
      </c>
      <c r="AJ1" s="50" t="s">
        <v>379</v>
      </c>
      <c r="AK1" s="50" t="s">
        <v>380</v>
      </c>
      <c r="AL1" s="50" t="s">
        <v>381</v>
      </c>
      <c r="AM1" s="50" t="s">
        <v>382</v>
      </c>
      <c r="AN1" s="50" t="s">
        <v>383</v>
      </c>
      <c r="AO1" s="50" t="s">
        <v>384</v>
      </c>
      <c r="AP1" s="50" t="s">
        <v>385</v>
      </c>
      <c r="AQ1" s="50" t="s">
        <v>2440</v>
      </c>
      <c r="AR1" s="50" t="s">
        <v>386</v>
      </c>
      <c r="AS1" s="50" t="s">
        <v>387</v>
      </c>
      <c r="AT1" s="50" t="s">
        <v>388</v>
      </c>
      <c r="AU1" s="50" t="s">
        <v>389</v>
      </c>
      <c r="AV1" s="50" t="s">
        <v>390</v>
      </c>
      <c r="AW1" s="50" t="s">
        <v>391</v>
      </c>
      <c r="AX1" s="50" t="s">
        <v>392</v>
      </c>
      <c r="AY1" s="50" t="s">
        <v>393</v>
      </c>
      <c r="AZ1" s="50" t="s">
        <v>394</v>
      </c>
      <c r="BA1" s="50" t="s">
        <v>395</v>
      </c>
      <c r="BB1" s="50" t="s">
        <v>396</v>
      </c>
      <c r="BC1" s="50" t="s">
        <v>2268</v>
      </c>
      <c r="BD1" s="50" t="s">
        <v>397</v>
      </c>
      <c r="BE1" s="50" t="s">
        <v>398</v>
      </c>
      <c r="BF1" s="50" t="s">
        <v>399</v>
      </c>
      <c r="BG1" s="50" t="s">
        <v>400</v>
      </c>
      <c r="BH1" s="50" t="s">
        <v>401</v>
      </c>
      <c r="BI1" s="50" t="s">
        <v>402</v>
      </c>
      <c r="BJ1" s="50" t="s">
        <v>403</v>
      </c>
      <c r="BK1" s="50" t="s">
        <v>404</v>
      </c>
      <c r="BL1" s="50" t="s">
        <v>405</v>
      </c>
      <c r="BM1" s="50" t="s">
        <v>406</v>
      </c>
      <c r="BN1" s="50" t="s">
        <v>407</v>
      </c>
      <c r="BO1" s="50" t="s">
        <v>408</v>
      </c>
      <c r="BP1" s="50" t="s">
        <v>409</v>
      </c>
      <c r="BQ1" s="50" t="s">
        <v>410</v>
      </c>
      <c r="BR1" s="50" t="s">
        <v>411</v>
      </c>
      <c r="BS1" s="50" t="s">
        <v>2443</v>
      </c>
      <c r="BT1" s="50" t="s">
        <v>412</v>
      </c>
      <c r="BU1" s="50" t="s">
        <v>413</v>
      </c>
      <c r="BV1" s="50" t="s">
        <v>414</v>
      </c>
      <c r="BW1" s="50" t="s">
        <v>415</v>
      </c>
      <c r="BX1" s="50" t="s">
        <v>416</v>
      </c>
      <c r="BY1" s="50" t="s">
        <v>417</v>
      </c>
      <c r="BZ1" s="50" t="s">
        <v>418</v>
      </c>
      <c r="CA1" s="50" t="s">
        <v>2447</v>
      </c>
      <c r="CB1" s="50" t="s">
        <v>419</v>
      </c>
      <c r="CC1" s="50" t="s">
        <v>420</v>
      </c>
      <c r="CD1" s="50" t="s">
        <v>2460</v>
      </c>
      <c r="CE1" s="50" t="s">
        <v>421</v>
      </c>
      <c r="CF1" s="50" t="s">
        <v>422</v>
      </c>
      <c r="CG1" s="50" t="s">
        <v>423</v>
      </c>
      <c r="CH1" s="50" t="s">
        <v>424</v>
      </c>
      <c r="CI1" s="50" t="s">
        <v>2442</v>
      </c>
      <c r="CJ1" s="50" t="s">
        <v>426</v>
      </c>
      <c r="CK1" s="50" t="s">
        <v>427</v>
      </c>
      <c r="CL1" s="50" t="s">
        <v>428</v>
      </c>
      <c r="CM1" s="50" t="s">
        <v>429</v>
      </c>
      <c r="CN1" s="50" t="s">
        <v>430</v>
      </c>
      <c r="CO1" s="50" t="s">
        <v>431</v>
      </c>
      <c r="CP1" s="50" t="s">
        <v>432</v>
      </c>
      <c r="CQ1" s="50" t="s">
        <v>433</v>
      </c>
      <c r="CR1" s="50" t="s">
        <v>434</v>
      </c>
      <c r="CS1" s="50" t="s">
        <v>435</v>
      </c>
      <c r="CT1" s="50" t="s">
        <v>436</v>
      </c>
      <c r="CU1" s="50" t="s">
        <v>437</v>
      </c>
      <c r="CV1" s="50" t="s">
        <v>438</v>
      </c>
      <c r="CW1" s="50" t="s">
        <v>439</v>
      </c>
      <c r="CX1" s="50" t="s">
        <v>440</v>
      </c>
      <c r="CY1" s="50" t="s">
        <v>441</v>
      </c>
      <c r="CZ1" s="50" t="s">
        <v>442</v>
      </c>
      <c r="DA1" s="50" t="s">
        <v>443</v>
      </c>
      <c r="DB1" s="50" t="s">
        <v>2462</v>
      </c>
      <c r="DC1" s="50" t="s">
        <v>444</v>
      </c>
      <c r="DD1" s="50" t="s">
        <v>445</v>
      </c>
      <c r="DE1" s="50" t="s">
        <v>2444</v>
      </c>
      <c r="DF1" s="50" t="s">
        <v>2458</v>
      </c>
      <c r="DG1" s="50" t="s">
        <v>446</v>
      </c>
      <c r="DH1" s="50" t="s">
        <v>447</v>
      </c>
      <c r="DI1" s="50" t="s">
        <v>448</v>
      </c>
      <c r="DJ1" s="50" t="s">
        <v>449</v>
      </c>
      <c r="DK1" s="50" t="s">
        <v>450</v>
      </c>
      <c r="DL1" s="50"/>
      <c r="DM1" s="50"/>
    </row>
    <row r="2" spans="1:117" x14ac:dyDescent="0.25">
      <c r="A2" s="98" t="s">
        <v>385</v>
      </c>
      <c r="B2" s="99" t="s">
        <v>881</v>
      </c>
      <c r="D2" s="50" t="s">
        <v>451</v>
      </c>
      <c r="E2" s="50" t="s">
        <v>455</v>
      </c>
      <c r="F2" s="50" t="s">
        <v>458</v>
      </c>
      <c r="G2" s="50" t="s">
        <v>351</v>
      </c>
      <c r="H2" s="50" t="s">
        <v>466</v>
      </c>
      <c r="I2" s="50" t="s">
        <v>474</v>
      </c>
      <c r="J2" s="50" t="s">
        <v>476</v>
      </c>
      <c r="K2" s="50" t="s">
        <v>484</v>
      </c>
      <c r="L2" s="50" t="s">
        <v>491</v>
      </c>
      <c r="M2" s="50" t="s">
        <v>497</v>
      </c>
      <c r="N2" s="50" t="s">
        <v>502</v>
      </c>
      <c r="O2" s="50" t="s">
        <v>508</v>
      </c>
      <c r="P2" s="50" t="s">
        <v>512</v>
      </c>
      <c r="Q2" s="50" t="s">
        <v>515</v>
      </c>
      <c r="R2" s="50" t="s">
        <v>519</v>
      </c>
      <c r="S2" s="50" t="s">
        <v>524</v>
      </c>
      <c r="T2" s="50" t="s">
        <v>530</v>
      </c>
      <c r="U2" s="50" t="s">
        <v>538</v>
      </c>
      <c r="V2" s="50" t="s">
        <v>544</v>
      </c>
      <c r="W2" s="50" t="s">
        <v>552</v>
      </c>
      <c r="X2" s="50" t="s">
        <v>368</v>
      </c>
      <c r="Y2" s="50" t="s">
        <v>557</v>
      </c>
      <c r="Z2" s="50" t="s">
        <v>559</v>
      </c>
      <c r="AA2" s="50" t="s">
        <v>564</v>
      </c>
      <c r="AB2" s="50" t="s">
        <v>568</v>
      </c>
      <c r="AC2" s="50" t="s">
        <v>572</v>
      </c>
      <c r="AD2" s="50" t="s">
        <v>578</v>
      </c>
      <c r="AE2" s="50" t="s">
        <v>580</v>
      </c>
      <c r="AF2" s="50" t="s">
        <v>581</v>
      </c>
      <c r="AG2" s="50" t="s">
        <v>589</v>
      </c>
      <c r="AH2" s="50" t="s">
        <v>590</v>
      </c>
      <c r="AI2" s="50" t="s">
        <v>378</v>
      </c>
      <c r="AJ2" s="50" t="s">
        <v>600</v>
      </c>
      <c r="AK2" s="50" t="s">
        <v>602</v>
      </c>
      <c r="AL2" s="50" t="s">
        <v>609</v>
      </c>
      <c r="AM2" s="50" t="s">
        <v>614</v>
      </c>
      <c r="AN2" s="50" t="s">
        <v>383</v>
      </c>
      <c r="AO2" s="50" t="s">
        <v>384</v>
      </c>
      <c r="AP2" s="50" t="s">
        <v>617</v>
      </c>
      <c r="AQ2" s="50" t="s">
        <v>619</v>
      </c>
      <c r="AR2" s="50" t="s">
        <v>624</v>
      </c>
      <c r="AS2" s="50" t="s">
        <v>627</v>
      </c>
      <c r="AT2" s="50" t="s">
        <v>388</v>
      </c>
      <c r="AU2" s="50" t="s">
        <v>631</v>
      </c>
      <c r="AV2" s="50" t="s">
        <v>632</v>
      </c>
      <c r="AW2" s="50" t="s">
        <v>633</v>
      </c>
      <c r="AX2" s="50" t="s">
        <v>635</v>
      </c>
      <c r="AY2" s="50" t="s">
        <v>1418</v>
      </c>
      <c r="AZ2" s="50" t="s">
        <v>636</v>
      </c>
      <c r="BA2" s="50" t="s">
        <v>638</v>
      </c>
      <c r="BB2" s="50" t="s">
        <v>641</v>
      </c>
      <c r="BC2" s="50" t="s">
        <v>646</v>
      </c>
      <c r="BD2" s="50" t="s">
        <v>656</v>
      </c>
      <c r="BE2" s="50" t="s">
        <v>657</v>
      </c>
      <c r="BF2" s="50" t="s">
        <v>399</v>
      </c>
      <c r="BG2" s="50" t="s">
        <v>658</v>
      </c>
      <c r="BH2" s="50" t="s">
        <v>401</v>
      </c>
      <c r="BI2" s="50" t="s">
        <v>660</v>
      </c>
      <c r="BJ2" s="50" t="s">
        <v>662</v>
      </c>
      <c r="BK2" s="50" t="s">
        <v>670</v>
      </c>
      <c r="BL2" s="50" t="s">
        <v>678</v>
      </c>
      <c r="BM2" s="50" t="s">
        <v>679</v>
      </c>
      <c r="BN2" s="50" t="s">
        <v>680</v>
      </c>
      <c r="BO2" s="50" t="s">
        <v>688</v>
      </c>
      <c r="BP2" s="50" t="s">
        <v>695</v>
      </c>
      <c r="BQ2" s="50" t="s">
        <v>703</v>
      </c>
      <c r="BR2" s="50" t="s">
        <v>411</v>
      </c>
      <c r="BS2" s="50" t="s">
        <v>709</v>
      </c>
      <c r="BT2" s="50" t="s">
        <v>412</v>
      </c>
      <c r="BU2" s="50" t="s">
        <v>413</v>
      </c>
      <c r="BV2" s="50" t="s">
        <v>712</v>
      </c>
      <c r="BW2" s="50" t="s">
        <v>415</v>
      </c>
      <c r="BX2" s="50" t="s">
        <v>715</v>
      </c>
      <c r="BY2" s="50" t="s">
        <v>716</v>
      </c>
      <c r="BZ2" s="50" t="s">
        <v>969</v>
      </c>
      <c r="CA2" s="50" t="s">
        <v>2447</v>
      </c>
      <c r="CB2" s="50" t="s">
        <v>419</v>
      </c>
      <c r="CC2" s="50" t="s">
        <v>420</v>
      </c>
      <c r="CD2" s="50" t="s">
        <v>2460</v>
      </c>
      <c r="CE2" s="50" t="s">
        <v>719</v>
      </c>
      <c r="CF2" s="50" t="s">
        <v>722</v>
      </c>
      <c r="CG2" s="50" t="s">
        <v>723</v>
      </c>
      <c r="CH2" s="50" t="s">
        <v>730</v>
      </c>
      <c r="CI2" s="50" t="s">
        <v>732</v>
      </c>
      <c r="CJ2" s="50" t="s">
        <v>739</v>
      </c>
      <c r="CK2" s="50" t="s">
        <v>747</v>
      </c>
      <c r="CL2" s="50" t="s">
        <v>753</v>
      </c>
      <c r="CM2" s="50" t="s">
        <v>755</v>
      </c>
      <c r="CN2" s="50" t="s">
        <v>757</v>
      </c>
      <c r="CO2" s="50" t="s">
        <v>759</v>
      </c>
      <c r="CP2" s="50" t="s">
        <v>765</v>
      </c>
      <c r="CQ2" s="50" t="s">
        <v>769</v>
      </c>
      <c r="CR2" s="50" t="s">
        <v>774</v>
      </c>
      <c r="CS2" s="50" t="s">
        <v>781</v>
      </c>
      <c r="CT2" s="50" t="s">
        <v>785</v>
      </c>
      <c r="CU2" s="50" t="s">
        <v>787</v>
      </c>
      <c r="CV2" s="50" t="s">
        <v>788</v>
      </c>
      <c r="CW2" s="50" t="s">
        <v>796</v>
      </c>
      <c r="CX2" s="50" t="s">
        <v>807</v>
      </c>
      <c r="CY2" s="50" t="s">
        <v>809</v>
      </c>
      <c r="CZ2" s="50" t="s">
        <v>812</v>
      </c>
      <c r="DA2" s="50" t="s">
        <v>821</v>
      </c>
      <c r="DB2" s="50" t="s">
        <v>832</v>
      </c>
      <c r="DC2" s="50" t="s">
        <v>833</v>
      </c>
      <c r="DD2" s="50" t="s">
        <v>840</v>
      </c>
      <c r="DE2" s="50" t="s">
        <v>2444</v>
      </c>
      <c r="DF2" s="50" t="s">
        <v>847</v>
      </c>
      <c r="DG2" s="50" t="s">
        <v>850</v>
      </c>
      <c r="DH2" s="50" t="s">
        <v>852</v>
      </c>
      <c r="DI2" s="50" t="s">
        <v>860</v>
      </c>
      <c r="DJ2" s="50" t="s">
        <v>877</v>
      </c>
      <c r="DK2" s="50" t="s">
        <v>879</v>
      </c>
    </row>
    <row r="3" spans="1:117" x14ac:dyDescent="0.25">
      <c r="A3" s="100" t="s">
        <v>434</v>
      </c>
      <c r="B3" s="101" t="s">
        <v>882</v>
      </c>
      <c r="D3" s="50" t="s">
        <v>452</v>
      </c>
      <c r="E3" s="50" t="s">
        <v>456</v>
      </c>
      <c r="F3" s="50" t="s">
        <v>459</v>
      </c>
      <c r="H3" s="50" t="s">
        <v>467</v>
      </c>
      <c r="I3" s="50" t="s">
        <v>475</v>
      </c>
      <c r="J3" s="50" t="s">
        <v>477</v>
      </c>
      <c r="K3" s="50" t="s">
        <v>485</v>
      </c>
      <c r="L3" s="50" t="s">
        <v>492</v>
      </c>
      <c r="M3" s="50" t="s">
        <v>498</v>
      </c>
      <c r="N3" s="50" t="s">
        <v>503</v>
      </c>
      <c r="O3" s="50" t="s">
        <v>509</v>
      </c>
      <c r="P3" s="50" t="s">
        <v>513</v>
      </c>
      <c r="Q3" s="50" t="s">
        <v>516</v>
      </c>
      <c r="R3" s="50" t="s">
        <v>520</v>
      </c>
      <c r="S3" s="50" t="s">
        <v>525</v>
      </c>
      <c r="T3" s="50" t="s">
        <v>531</v>
      </c>
      <c r="U3" s="50" t="s">
        <v>539</v>
      </c>
      <c r="V3" s="50" t="s">
        <v>545</v>
      </c>
      <c r="W3" s="50" t="s">
        <v>553</v>
      </c>
      <c r="X3" s="50"/>
      <c r="Y3" s="50" t="s">
        <v>558</v>
      </c>
      <c r="Z3" s="50" t="s">
        <v>560</v>
      </c>
      <c r="AA3" s="50" t="s">
        <v>565</v>
      </c>
      <c r="AB3" s="50" t="s">
        <v>569</v>
      </c>
      <c r="AC3" s="50" t="s">
        <v>573</v>
      </c>
      <c r="AD3" s="50" t="s">
        <v>579</v>
      </c>
      <c r="AE3" s="50"/>
      <c r="AF3" s="50" t="s">
        <v>582</v>
      </c>
      <c r="AH3" s="50" t="s">
        <v>591</v>
      </c>
      <c r="AJ3" s="50" t="s">
        <v>601</v>
      </c>
      <c r="AK3" s="50" t="s">
        <v>603</v>
      </c>
      <c r="AL3" s="50" t="s">
        <v>610</v>
      </c>
      <c r="AM3" s="50" t="s">
        <v>615</v>
      </c>
      <c r="AN3" s="50"/>
      <c r="AP3" s="50" t="s">
        <v>618</v>
      </c>
      <c r="AQ3" s="50" t="s">
        <v>620</v>
      </c>
      <c r="AR3" s="50" t="s">
        <v>625</v>
      </c>
      <c r="AS3" s="50" t="s">
        <v>628</v>
      </c>
      <c r="AU3" s="50"/>
      <c r="AV3" s="50"/>
      <c r="AW3" s="50" t="s">
        <v>634</v>
      </c>
      <c r="AX3" s="50"/>
      <c r="AY3" s="50"/>
      <c r="AZ3" s="50" t="s">
        <v>637</v>
      </c>
      <c r="BA3" s="50" t="s">
        <v>395</v>
      </c>
      <c r="BB3" s="50" t="s">
        <v>642</v>
      </c>
      <c r="BC3" s="50" t="s">
        <v>647</v>
      </c>
      <c r="BE3" s="50"/>
      <c r="BF3" s="50"/>
      <c r="BG3" s="50" t="s">
        <v>659</v>
      </c>
      <c r="BI3" s="50" t="s">
        <v>661</v>
      </c>
      <c r="BJ3" s="50" t="s">
        <v>663</v>
      </c>
      <c r="BK3" s="50" t="s">
        <v>671</v>
      </c>
      <c r="BL3" s="50" t="s">
        <v>673</v>
      </c>
      <c r="BN3" s="50" t="s">
        <v>681</v>
      </c>
      <c r="BO3" s="50" t="s">
        <v>689</v>
      </c>
      <c r="BP3" s="50" t="s">
        <v>696</v>
      </c>
      <c r="BQ3" s="50" t="s">
        <v>704</v>
      </c>
      <c r="BR3" s="50"/>
      <c r="BS3" s="50" t="s">
        <v>710</v>
      </c>
      <c r="BU3" s="50"/>
      <c r="BV3" s="50" t="s">
        <v>713</v>
      </c>
      <c r="BZ3" s="50" t="s">
        <v>717</v>
      </c>
      <c r="CC3" s="50"/>
      <c r="CE3" s="50" t="s">
        <v>720</v>
      </c>
      <c r="CG3" s="50" t="s">
        <v>724</v>
      </c>
      <c r="CH3" s="50" t="s">
        <v>731</v>
      </c>
      <c r="CI3" s="50" t="s">
        <v>733</v>
      </c>
      <c r="CJ3" s="50" t="s">
        <v>740</v>
      </c>
      <c r="CK3" s="50" t="s">
        <v>748</v>
      </c>
      <c r="CL3" s="50" t="s">
        <v>754</v>
      </c>
      <c r="CM3" s="50" t="s">
        <v>756</v>
      </c>
      <c r="CN3" s="50" t="s">
        <v>758</v>
      </c>
      <c r="CO3" s="50" t="s">
        <v>760</v>
      </c>
      <c r="CP3" s="50" t="s">
        <v>766</v>
      </c>
      <c r="CQ3" s="50" t="s">
        <v>770</v>
      </c>
      <c r="CR3" s="50" t="s">
        <v>775</v>
      </c>
      <c r="CS3" s="50" t="s">
        <v>782</v>
      </c>
      <c r="CT3" s="50"/>
      <c r="CU3" s="50" t="s">
        <v>786</v>
      </c>
      <c r="CV3" s="50" t="s">
        <v>789</v>
      </c>
      <c r="CW3" s="50" t="s">
        <v>797</v>
      </c>
      <c r="CX3" s="50" t="s">
        <v>440</v>
      </c>
      <c r="CY3" s="50" t="s">
        <v>810</v>
      </c>
      <c r="CZ3" s="50" t="s">
        <v>813</v>
      </c>
      <c r="DA3" s="50" t="s">
        <v>822</v>
      </c>
      <c r="DB3" s="50" t="s">
        <v>844</v>
      </c>
      <c r="DC3" s="50" t="s">
        <v>834</v>
      </c>
      <c r="DD3" s="50" t="s">
        <v>841</v>
      </c>
      <c r="DE3" s="50"/>
      <c r="DF3" s="50" t="s">
        <v>848</v>
      </c>
      <c r="DG3" s="50" t="s">
        <v>851</v>
      </c>
      <c r="DH3" s="50" t="s">
        <v>853</v>
      </c>
      <c r="DI3" s="50" t="s">
        <v>861</v>
      </c>
      <c r="DJ3" s="50" t="s">
        <v>878</v>
      </c>
    </row>
    <row r="4" spans="1:117" x14ac:dyDescent="0.25">
      <c r="A4" s="98" t="s">
        <v>1421</v>
      </c>
      <c r="B4" s="99" t="s">
        <v>884</v>
      </c>
      <c r="D4" s="50" t="s">
        <v>453</v>
      </c>
      <c r="E4" s="50" t="s">
        <v>457</v>
      </c>
      <c r="F4" s="50" t="s">
        <v>460</v>
      </c>
      <c r="H4" s="50" t="s">
        <v>468</v>
      </c>
      <c r="I4" s="50"/>
      <c r="J4" s="50" t="s">
        <v>478</v>
      </c>
      <c r="K4" s="50" t="s">
        <v>486</v>
      </c>
      <c r="L4" s="50" t="s">
        <v>493</v>
      </c>
      <c r="M4" s="50" t="s">
        <v>499</v>
      </c>
      <c r="N4" s="50" t="s">
        <v>504</v>
      </c>
      <c r="O4" s="50" t="s">
        <v>510</v>
      </c>
      <c r="P4" s="50" t="s">
        <v>514</v>
      </c>
      <c r="Q4" s="50" t="s">
        <v>517</v>
      </c>
      <c r="R4" s="50" t="s">
        <v>521</v>
      </c>
      <c r="S4" s="50" t="s">
        <v>526</v>
      </c>
      <c r="T4" s="50" t="s">
        <v>532</v>
      </c>
      <c r="U4" s="50" t="s">
        <v>540</v>
      </c>
      <c r="V4" s="50" t="s">
        <v>546</v>
      </c>
      <c r="W4" s="50" t="s">
        <v>554</v>
      </c>
      <c r="Y4" s="50"/>
      <c r="Z4" s="50" t="s">
        <v>561</v>
      </c>
      <c r="AA4" s="50" t="s">
        <v>566</v>
      </c>
      <c r="AB4" s="50" t="s">
        <v>570</v>
      </c>
      <c r="AC4" s="50" t="s">
        <v>574</v>
      </c>
      <c r="AF4" s="50" t="s">
        <v>583</v>
      </c>
      <c r="AH4" s="50" t="s">
        <v>584</v>
      </c>
      <c r="AJ4" s="50"/>
      <c r="AK4" s="50" t="s">
        <v>62</v>
      </c>
      <c r="AL4" s="50" t="s">
        <v>611</v>
      </c>
      <c r="AM4" s="50" t="s">
        <v>616</v>
      </c>
      <c r="AP4" s="50"/>
      <c r="AQ4" s="50" t="s">
        <v>621</v>
      </c>
      <c r="AR4" s="50" t="s">
        <v>626</v>
      </c>
      <c r="AS4" s="50" t="s">
        <v>629</v>
      </c>
      <c r="AV4" s="50"/>
      <c r="AZ4" s="50"/>
      <c r="BA4" s="50" t="s">
        <v>639</v>
      </c>
      <c r="BB4" s="50" t="s">
        <v>643</v>
      </c>
      <c r="BC4" s="50" t="s">
        <v>648</v>
      </c>
      <c r="BE4" s="50"/>
      <c r="BG4" s="50"/>
      <c r="BJ4" s="50" t="s">
        <v>667</v>
      </c>
      <c r="BK4" s="50" t="s">
        <v>672</v>
      </c>
      <c r="BL4" s="50" t="s">
        <v>674</v>
      </c>
      <c r="BN4" s="50" t="s">
        <v>682</v>
      </c>
      <c r="BO4" s="50" t="s">
        <v>690</v>
      </c>
      <c r="BP4" s="50" t="s">
        <v>697</v>
      </c>
      <c r="BQ4" s="50" t="s">
        <v>705</v>
      </c>
      <c r="BS4" s="50"/>
      <c r="BV4" s="50" t="s">
        <v>714</v>
      </c>
      <c r="BZ4" s="50" t="s">
        <v>968</v>
      </c>
      <c r="CE4" s="50" t="s">
        <v>721</v>
      </c>
      <c r="CG4" s="50" t="s">
        <v>725</v>
      </c>
      <c r="CH4" s="50"/>
      <c r="CI4" s="50" t="s">
        <v>734</v>
      </c>
      <c r="CJ4" s="50" t="s">
        <v>741</v>
      </c>
      <c r="CK4" s="50" t="s">
        <v>749</v>
      </c>
      <c r="CM4" s="50"/>
      <c r="CN4" s="50"/>
      <c r="CO4" s="50" t="s">
        <v>761</v>
      </c>
      <c r="CP4" s="50" t="s">
        <v>767</v>
      </c>
      <c r="CQ4" s="50" t="s">
        <v>771</v>
      </c>
      <c r="CR4" s="50" t="s">
        <v>776</v>
      </c>
      <c r="CS4" s="50" t="s">
        <v>783</v>
      </c>
      <c r="CU4" s="50"/>
      <c r="CV4" s="50" t="s">
        <v>790</v>
      </c>
      <c r="CW4" s="50" t="s">
        <v>798</v>
      </c>
      <c r="CX4" s="50" t="s">
        <v>808</v>
      </c>
      <c r="CY4" s="50" t="s">
        <v>811</v>
      </c>
      <c r="CZ4" s="50" t="s">
        <v>814</v>
      </c>
      <c r="DA4" s="50" t="s">
        <v>823</v>
      </c>
      <c r="DB4" s="50" t="s">
        <v>845</v>
      </c>
      <c r="DC4" s="50" t="s">
        <v>835</v>
      </c>
      <c r="DD4" s="50" t="s">
        <v>842</v>
      </c>
      <c r="DF4" s="50" t="s">
        <v>849</v>
      </c>
      <c r="DH4" s="50" t="s">
        <v>854</v>
      </c>
      <c r="DI4" s="50" t="s">
        <v>862</v>
      </c>
    </row>
    <row r="5" spans="1:117" x14ac:dyDescent="0.25">
      <c r="A5" s="100" t="s">
        <v>380</v>
      </c>
      <c r="B5" s="101" t="s">
        <v>890</v>
      </c>
      <c r="D5" s="50" t="s">
        <v>454</v>
      </c>
      <c r="F5" s="50" t="s">
        <v>461</v>
      </c>
      <c r="H5" s="50" t="s">
        <v>469</v>
      </c>
      <c r="J5" s="50" t="s">
        <v>479</v>
      </c>
      <c r="K5" s="50" t="s">
        <v>487</v>
      </c>
      <c r="L5" s="50" t="s">
        <v>494</v>
      </c>
      <c r="M5" s="50" t="s">
        <v>500</v>
      </c>
      <c r="N5" s="50" t="s">
        <v>505</v>
      </c>
      <c r="O5" s="50" t="s">
        <v>511</v>
      </c>
      <c r="Q5" s="50" t="s">
        <v>518</v>
      </c>
      <c r="R5" s="50" t="s">
        <v>522</v>
      </c>
      <c r="S5" s="50" t="s">
        <v>527</v>
      </c>
      <c r="T5" s="50" t="s">
        <v>533</v>
      </c>
      <c r="U5" s="50" t="s">
        <v>541</v>
      </c>
      <c r="V5" s="50" t="s">
        <v>547</v>
      </c>
      <c r="W5" s="50" t="s">
        <v>555</v>
      </c>
      <c r="Z5" s="50" t="s">
        <v>562</v>
      </c>
      <c r="AA5" s="50" t="s">
        <v>567</v>
      </c>
      <c r="AB5" s="50" t="s">
        <v>571</v>
      </c>
      <c r="AC5" s="50" t="s">
        <v>575</v>
      </c>
      <c r="AH5" s="50" t="s">
        <v>592</v>
      </c>
      <c r="AK5" s="50" t="s">
        <v>604</v>
      </c>
      <c r="AL5" s="50" t="s">
        <v>612</v>
      </c>
      <c r="AM5" s="50"/>
      <c r="AQ5" s="50" t="s">
        <v>622</v>
      </c>
      <c r="AR5" s="50"/>
      <c r="AS5" s="50" t="s">
        <v>630</v>
      </c>
      <c r="BA5" s="50" t="s">
        <v>640</v>
      </c>
      <c r="BB5" s="50" t="s">
        <v>644</v>
      </c>
      <c r="BC5" s="50" t="s">
        <v>649</v>
      </c>
      <c r="BJ5" s="50" t="s">
        <v>664</v>
      </c>
      <c r="BL5" s="50" t="s">
        <v>675</v>
      </c>
      <c r="BN5" s="50" t="s">
        <v>683</v>
      </c>
      <c r="BO5" s="50" t="s">
        <v>691</v>
      </c>
      <c r="BP5" s="50" t="s">
        <v>698</v>
      </c>
      <c r="BQ5" s="50" t="s">
        <v>706</v>
      </c>
      <c r="CG5" s="50" t="s">
        <v>726</v>
      </c>
      <c r="CI5" s="50" t="s">
        <v>735</v>
      </c>
      <c r="CJ5" s="50" t="s">
        <v>742</v>
      </c>
      <c r="CK5" s="50" t="s">
        <v>750</v>
      </c>
      <c r="CO5" s="50" t="s">
        <v>762</v>
      </c>
      <c r="CP5" s="50" t="s">
        <v>768</v>
      </c>
      <c r="CQ5" s="50" t="s">
        <v>772</v>
      </c>
      <c r="CR5" s="50" t="s">
        <v>777</v>
      </c>
      <c r="CS5" s="50" t="s">
        <v>784</v>
      </c>
      <c r="CV5" s="50" t="s">
        <v>791</v>
      </c>
      <c r="CW5" s="50" t="s">
        <v>799</v>
      </c>
      <c r="CY5" s="50"/>
      <c r="CZ5" s="50" t="s">
        <v>815</v>
      </c>
      <c r="DA5" s="50" t="s">
        <v>824</v>
      </c>
      <c r="DC5" s="50" t="s">
        <v>836</v>
      </c>
      <c r="DD5" s="50" t="s">
        <v>843</v>
      </c>
      <c r="DH5" s="50" t="s">
        <v>855</v>
      </c>
      <c r="DI5" s="50" t="s">
        <v>863</v>
      </c>
    </row>
    <row r="6" spans="1:117" x14ac:dyDescent="0.25">
      <c r="A6" s="98" t="s">
        <v>423</v>
      </c>
      <c r="B6" s="99" t="s">
        <v>891</v>
      </c>
      <c r="F6" s="50" t="s">
        <v>462</v>
      </c>
      <c r="H6" s="50" t="s">
        <v>470</v>
      </c>
      <c r="J6" s="50" t="s">
        <v>480</v>
      </c>
      <c r="K6" s="50" t="s">
        <v>488</v>
      </c>
      <c r="L6" s="50" t="s">
        <v>495</v>
      </c>
      <c r="M6" s="50" t="s">
        <v>501</v>
      </c>
      <c r="N6" s="50" t="s">
        <v>506</v>
      </c>
      <c r="O6" s="50"/>
      <c r="Q6" s="50"/>
      <c r="R6" s="50" t="s">
        <v>523</v>
      </c>
      <c r="S6" s="50" t="s">
        <v>528</v>
      </c>
      <c r="T6" s="50" t="s">
        <v>534</v>
      </c>
      <c r="U6" s="50" t="s">
        <v>542</v>
      </c>
      <c r="V6" s="50" t="s">
        <v>548</v>
      </c>
      <c r="W6" s="50" t="s">
        <v>556</v>
      </c>
      <c r="Z6" s="50" t="s">
        <v>563</v>
      </c>
      <c r="AA6" s="50"/>
      <c r="AC6" s="50" t="s">
        <v>576</v>
      </c>
      <c r="AH6" s="50" t="s">
        <v>593</v>
      </c>
      <c r="AK6" s="50" t="s">
        <v>605</v>
      </c>
      <c r="AL6" s="50" t="s">
        <v>613</v>
      </c>
      <c r="AQ6" s="50" t="s">
        <v>623</v>
      </c>
      <c r="BA6" s="50"/>
      <c r="BB6" s="50" t="s">
        <v>645</v>
      </c>
      <c r="BC6" s="50" t="s">
        <v>650</v>
      </c>
      <c r="BJ6" s="50" t="s">
        <v>665</v>
      </c>
      <c r="BL6" s="50" t="s">
        <v>676</v>
      </c>
      <c r="BN6" s="50" t="s">
        <v>684</v>
      </c>
      <c r="BO6" s="50" t="s">
        <v>692</v>
      </c>
      <c r="BP6" s="50" t="s">
        <v>699</v>
      </c>
      <c r="BQ6" s="50" t="s">
        <v>707</v>
      </c>
      <c r="CG6" s="50" t="s">
        <v>727</v>
      </c>
      <c r="CI6" s="50" t="s">
        <v>736</v>
      </c>
      <c r="CJ6" s="50" t="s">
        <v>743</v>
      </c>
      <c r="CK6" s="50" t="s">
        <v>751</v>
      </c>
      <c r="CO6" s="50" t="s">
        <v>763</v>
      </c>
      <c r="CQ6" s="50" t="s">
        <v>773</v>
      </c>
      <c r="CR6" s="50" t="s">
        <v>778</v>
      </c>
      <c r="CS6" s="50"/>
      <c r="CV6" s="50" t="s">
        <v>792</v>
      </c>
      <c r="CW6" s="50" t="s">
        <v>800</v>
      </c>
      <c r="CZ6" s="50" t="s">
        <v>816</v>
      </c>
      <c r="DA6" s="50" t="s">
        <v>825</v>
      </c>
      <c r="DC6" s="50" t="s">
        <v>837</v>
      </c>
      <c r="DH6" s="50" t="s">
        <v>856</v>
      </c>
      <c r="DI6" s="50" t="s">
        <v>864</v>
      </c>
    </row>
    <row r="7" spans="1:117" x14ac:dyDescent="0.25">
      <c r="A7" s="100" t="s">
        <v>358</v>
      </c>
      <c r="B7" s="101" t="s">
        <v>893</v>
      </c>
      <c r="F7" s="50" t="s">
        <v>463</v>
      </c>
      <c r="H7" s="50" t="s">
        <v>471</v>
      </c>
      <c r="J7" s="50" t="s">
        <v>481</v>
      </c>
      <c r="K7" s="50" t="s">
        <v>489</v>
      </c>
      <c r="L7" s="50" t="s">
        <v>496</v>
      </c>
      <c r="N7" s="50" t="s">
        <v>507</v>
      </c>
      <c r="O7" s="50"/>
      <c r="S7" s="50" t="s">
        <v>529</v>
      </c>
      <c r="T7" s="50" t="s">
        <v>535</v>
      </c>
      <c r="U7" s="50" t="s">
        <v>543</v>
      </c>
      <c r="V7" s="50" t="s">
        <v>549</v>
      </c>
      <c r="Z7" s="50"/>
      <c r="AC7" s="50" t="s">
        <v>577</v>
      </c>
      <c r="AH7" s="50" t="s">
        <v>585</v>
      </c>
      <c r="AK7" s="50" t="s">
        <v>606</v>
      </c>
      <c r="AL7" s="50" t="s">
        <v>607</v>
      </c>
      <c r="BC7" s="50" t="s">
        <v>651</v>
      </c>
      <c r="BJ7" s="50" t="s">
        <v>666</v>
      </c>
      <c r="BL7" s="50" t="s">
        <v>677</v>
      </c>
      <c r="BN7" s="50" t="s">
        <v>685</v>
      </c>
      <c r="BO7" s="50" t="s">
        <v>693</v>
      </c>
      <c r="BP7" s="50" t="s">
        <v>700</v>
      </c>
      <c r="BQ7" s="50" t="s">
        <v>708</v>
      </c>
      <c r="CG7" s="50" t="s">
        <v>728</v>
      </c>
      <c r="CI7" s="50" t="s">
        <v>737</v>
      </c>
      <c r="CJ7" s="50" t="s">
        <v>744</v>
      </c>
      <c r="CK7" s="50" t="s">
        <v>752</v>
      </c>
      <c r="CO7" s="50" t="s">
        <v>764</v>
      </c>
      <c r="CR7" s="50" t="s">
        <v>779</v>
      </c>
      <c r="CV7" s="50" t="s">
        <v>793</v>
      </c>
      <c r="CW7" s="50" t="s">
        <v>801</v>
      </c>
      <c r="CZ7" s="50" t="s">
        <v>817</v>
      </c>
      <c r="DA7" s="50" t="s">
        <v>826</v>
      </c>
      <c r="DC7" s="50" t="s">
        <v>838</v>
      </c>
      <c r="DH7" s="50" t="s">
        <v>857</v>
      </c>
      <c r="DI7" s="50" t="s">
        <v>865</v>
      </c>
    </row>
    <row r="8" spans="1:117" x14ac:dyDescent="0.25">
      <c r="A8" s="98" t="s">
        <v>364</v>
      </c>
      <c r="B8" s="99" t="s">
        <v>885</v>
      </c>
      <c r="F8" s="50" t="s">
        <v>464</v>
      </c>
      <c r="H8" s="50" t="s">
        <v>472</v>
      </c>
      <c r="J8" s="50" t="s">
        <v>482</v>
      </c>
      <c r="K8" s="50" t="s">
        <v>490</v>
      </c>
      <c r="O8" s="50"/>
      <c r="T8" s="50" t="s">
        <v>536</v>
      </c>
      <c r="V8" s="50" t="s">
        <v>550</v>
      </c>
      <c r="Z8" s="50"/>
      <c r="AH8" s="50" t="s">
        <v>594</v>
      </c>
      <c r="AL8" s="50" t="s">
        <v>608</v>
      </c>
      <c r="BC8" s="50" t="s">
        <v>652</v>
      </c>
      <c r="BJ8" s="50" t="s">
        <v>668</v>
      </c>
      <c r="BL8" s="50"/>
      <c r="BN8" s="50" t="s">
        <v>686</v>
      </c>
      <c r="BO8" s="50" t="s">
        <v>694</v>
      </c>
      <c r="BP8" s="50" t="s">
        <v>701</v>
      </c>
      <c r="CG8" s="50" t="s">
        <v>729</v>
      </c>
      <c r="CI8" s="50" t="s">
        <v>738</v>
      </c>
      <c r="CJ8" s="50" t="s">
        <v>745</v>
      </c>
      <c r="CR8" s="50" t="s">
        <v>780</v>
      </c>
      <c r="CV8" s="50" t="s">
        <v>794</v>
      </c>
      <c r="CW8" s="50" t="s">
        <v>802</v>
      </c>
      <c r="CZ8" s="50" t="s">
        <v>818</v>
      </c>
      <c r="DA8" s="50" t="s">
        <v>827</v>
      </c>
      <c r="DC8" s="50" t="s">
        <v>839</v>
      </c>
      <c r="DH8" s="50" t="s">
        <v>858</v>
      </c>
      <c r="DI8" s="50" t="s">
        <v>866</v>
      </c>
    </row>
    <row r="9" spans="1:117" x14ac:dyDescent="0.25">
      <c r="A9" s="100" t="s">
        <v>439</v>
      </c>
      <c r="B9" s="101" t="s">
        <v>883</v>
      </c>
      <c r="F9" s="50" t="s">
        <v>465</v>
      </c>
      <c r="H9" s="50" t="s">
        <v>473</v>
      </c>
      <c r="J9" s="50" t="s">
        <v>483</v>
      </c>
      <c r="T9" s="50" t="s">
        <v>537</v>
      </c>
      <c r="V9" s="50" t="s">
        <v>551</v>
      </c>
      <c r="AH9" s="50" t="s">
        <v>586</v>
      </c>
      <c r="BC9" s="50" t="s">
        <v>653</v>
      </c>
      <c r="BJ9" s="50" t="s">
        <v>669</v>
      </c>
      <c r="BL9" s="50"/>
      <c r="BN9" s="50" t="s">
        <v>687</v>
      </c>
      <c r="BP9" s="50" t="s">
        <v>702</v>
      </c>
      <c r="CJ9" s="50" t="s">
        <v>746</v>
      </c>
      <c r="CV9" s="50" t="s">
        <v>795</v>
      </c>
      <c r="CW9" s="50" t="s">
        <v>803</v>
      </c>
      <c r="CZ9" s="50" t="s">
        <v>819</v>
      </c>
      <c r="DA9" s="50" t="s">
        <v>828</v>
      </c>
      <c r="DC9" s="50" t="s">
        <v>971</v>
      </c>
      <c r="DH9" s="50" t="s">
        <v>859</v>
      </c>
      <c r="DI9" s="50" t="s">
        <v>867</v>
      </c>
    </row>
    <row r="10" spans="1:117" x14ac:dyDescent="0.25">
      <c r="A10" s="98" t="s">
        <v>2441</v>
      </c>
      <c r="B10" s="99" t="s">
        <v>2452</v>
      </c>
      <c r="AH10" s="50" t="s">
        <v>595</v>
      </c>
      <c r="BC10" s="50" t="s">
        <v>654</v>
      </c>
      <c r="CW10" s="50" t="s">
        <v>804</v>
      </c>
      <c r="CZ10" s="50" t="s">
        <v>820</v>
      </c>
      <c r="DA10" s="50" t="s">
        <v>829</v>
      </c>
      <c r="DH10" s="50" t="s">
        <v>846</v>
      </c>
      <c r="DI10" s="50" t="s">
        <v>868</v>
      </c>
    </row>
    <row r="11" spans="1:117" x14ac:dyDescent="0.25">
      <c r="A11" s="100" t="s">
        <v>367</v>
      </c>
      <c r="B11" s="101" t="s">
        <v>894</v>
      </c>
      <c r="AH11" s="50" t="s">
        <v>587</v>
      </c>
      <c r="BC11" s="50" t="s">
        <v>655</v>
      </c>
      <c r="CW11" s="50" t="s">
        <v>805</v>
      </c>
      <c r="DA11" s="50" t="s">
        <v>830</v>
      </c>
      <c r="DI11" s="50" t="s">
        <v>869</v>
      </c>
    </row>
    <row r="12" spans="1:117" x14ac:dyDescent="0.25">
      <c r="A12" s="98" t="s">
        <v>348</v>
      </c>
      <c r="B12" s="99" t="s">
        <v>915</v>
      </c>
      <c r="AH12" s="50" t="s">
        <v>596</v>
      </c>
      <c r="CW12" s="50" t="s">
        <v>806</v>
      </c>
      <c r="DA12" s="50" t="s">
        <v>831</v>
      </c>
      <c r="DI12" s="50" t="s">
        <v>870</v>
      </c>
    </row>
    <row r="13" spans="1:117" x14ac:dyDescent="0.25">
      <c r="A13" s="100" t="s">
        <v>375</v>
      </c>
      <c r="B13" s="101" t="s">
        <v>375</v>
      </c>
      <c r="AH13" s="50" t="s">
        <v>588</v>
      </c>
      <c r="DI13" s="50" t="s">
        <v>871</v>
      </c>
    </row>
    <row r="14" spans="1:117" x14ac:dyDescent="0.25">
      <c r="A14" s="98" t="s">
        <v>440</v>
      </c>
      <c r="B14" s="99" t="s">
        <v>440</v>
      </c>
      <c r="D14" t="s">
        <v>343</v>
      </c>
      <c r="E14" t="s">
        <v>972</v>
      </c>
      <c r="AH14" s="50" t="s">
        <v>597</v>
      </c>
      <c r="DI14" s="50" t="s">
        <v>872</v>
      </c>
    </row>
    <row r="15" spans="1:117" x14ac:dyDescent="0.25">
      <c r="A15" s="100" t="s">
        <v>386</v>
      </c>
      <c r="B15" s="101" t="s">
        <v>914</v>
      </c>
      <c r="D15" t="s">
        <v>617</v>
      </c>
      <c r="E15" t="s">
        <v>973</v>
      </c>
      <c r="AH15" s="50" t="s">
        <v>598</v>
      </c>
      <c r="DI15" s="50" t="s">
        <v>873</v>
      </c>
    </row>
    <row r="16" spans="1:117" x14ac:dyDescent="0.25">
      <c r="A16" s="98" t="s">
        <v>635</v>
      </c>
      <c r="B16" s="99" t="s">
        <v>918</v>
      </c>
      <c r="D16" t="s">
        <v>781</v>
      </c>
      <c r="E16" t="s">
        <v>974</v>
      </c>
      <c r="AH16" s="50" t="s">
        <v>599</v>
      </c>
      <c r="DI16" s="50" t="s">
        <v>874</v>
      </c>
    </row>
    <row r="17" spans="1:113" x14ac:dyDescent="0.25">
      <c r="A17" s="100" t="s">
        <v>393</v>
      </c>
      <c r="B17" s="101" t="s">
        <v>919</v>
      </c>
      <c r="D17" t="s">
        <v>860</v>
      </c>
      <c r="E17" t="s">
        <v>975</v>
      </c>
      <c r="DI17" s="50" t="s">
        <v>875</v>
      </c>
    </row>
    <row r="18" spans="1:113" x14ac:dyDescent="0.25">
      <c r="A18" s="98" t="s">
        <v>429</v>
      </c>
      <c r="B18" s="99" t="s">
        <v>920</v>
      </c>
      <c r="D18" t="s">
        <v>508</v>
      </c>
      <c r="E18" t="s">
        <v>976</v>
      </c>
      <c r="DI18" s="50" t="s">
        <v>876</v>
      </c>
    </row>
    <row r="19" spans="1:113" x14ac:dyDescent="0.25">
      <c r="A19" s="100" t="s">
        <v>430</v>
      </c>
      <c r="B19" s="101" t="s">
        <v>886</v>
      </c>
      <c r="D19" t="s">
        <v>633</v>
      </c>
      <c r="E19" t="s">
        <v>977</v>
      </c>
    </row>
    <row r="20" spans="1:113" x14ac:dyDescent="0.25">
      <c r="A20" s="98" t="s">
        <v>359</v>
      </c>
      <c r="B20" s="99" t="s">
        <v>895</v>
      </c>
      <c r="D20" t="s">
        <v>852</v>
      </c>
      <c r="E20" t="s">
        <v>978</v>
      </c>
    </row>
    <row r="21" spans="1:113" x14ac:dyDescent="0.25">
      <c r="A21" s="100" t="s">
        <v>368</v>
      </c>
      <c r="B21" s="101" t="s">
        <v>368</v>
      </c>
      <c r="D21" t="s">
        <v>739</v>
      </c>
      <c r="E21" t="s">
        <v>979</v>
      </c>
    </row>
    <row r="22" spans="1:113" x14ac:dyDescent="0.25">
      <c r="A22" s="98" t="s">
        <v>377</v>
      </c>
      <c r="B22" s="99" t="s">
        <v>921</v>
      </c>
      <c r="D22" t="s">
        <v>732</v>
      </c>
      <c r="E22" t="s">
        <v>980</v>
      </c>
    </row>
    <row r="23" spans="1:113" x14ac:dyDescent="0.25">
      <c r="A23" s="100" t="s">
        <v>404</v>
      </c>
      <c r="B23" s="101" t="s">
        <v>404</v>
      </c>
      <c r="D23" t="s">
        <v>624</v>
      </c>
      <c r="E23" t="s">
        <v>981</v>
      </c>
    </row>
    <row r="24" spans="1:113" x14ac:dyDescent="0.25">
      <c r="A24" s="98" t="s">
        <v>401</v>
      </c>
      <c r="B24" s="99" t="s">
        <v>887</v>
      </c>
      <c r="D24" t="s">
        <v>688</v>
      </c>
      <c r="E24" t="s">
        <v>982</v>
      </c>
    </row>
    <row r="25" spans="1:113" x14ac:dyDescent="0.25">
      <c r="A25" s="100" t="s">
        <v>397</v>
      </c>
      <c r="B25" s="101" t="s">
        <v>923</v>
      </c>
      <c r="D25" t="s">
        <v>602</v>
      </c>
      <c r="E25" t="s">
        <v>983</v>
      </c>
    </row>
    <row r="26" spans="1:113" x14ac:dyDescent="0.25">
      <c r="A26" s="98" t="s">
        <v>398</v>
      </c>
      <c r="B26" s="99" t="s">
        <v>924</v>
      </c>
      <c r="D26" t="s">
        <v>747</v>
      </c>
      <c r="E26" t="s">
        <v>984</v>
      </c>
    </row>
    <row r="27" spans="1:113" x14ac:dyDescent="0.25">
      <c r="A27" s="100" t="s">
        <v>730</v>
      </c>
      <c r="B27" s="101" t="s">
        <v>730</v>
      </c>
      <c r="D27" t="s">
        <v>524</v>
      </c>
      <c r="E27" t="s">
        <v>985</v>
      </c>
    </row>
    <row r="28" spans="1:113" x14ac:dyDescent="0.25">
      <c r="A28" s="98" t="s">
        <v>387</v>
      </c>
      <c r="B28" s="99" t="s">
        <v>922</v>
      </c>
      <c r="D28" t="s">
        <v>530</v>
      </c>
      <c r="E28" t="s">
        <v>986</v>
      </c>
    </row>
    <row r="29" spans="1:113" x14ac:dyDescent="0.25">
      <c r="A29" s="100" t="s">
        <v>394</v>
      </c>
      <c r="B29" s="101" t="s">
        <v>888</v>
      </c>
      <c r="D29" t="s">
        <v>466</v>
      </c>
      <c r="E29" t="s">
        <v>987</v>
      </c>
    </row>
    <row r="30" spans="1:113" x14ac:dyDescent="0.25">
      <c r="A30" s="98" t="s">
        <v>2458</v>
      </c>
      <c r="B30" s="99" t="s">
        <v>925</v>
      </c>
      <c r="D30" t="s">
        <v>476</v>
      </c>
      <c r="E30" t="s">
        <v>988</v>
      </c>
    </row>
    <row r="31" spans="1:113" x14ac:dyDescent="0.25">
      <c r="A31" s="100" t="s">
        <v>388</v>
      </c>
      <c r="B31" s="101" t="s">
        <v>889</v>
      </c>
      <c r="D31" t="s">
        <v>844</v>
      </c>
      <c r="E31" t="s">
        <v>989</v>
      </c>
    </row>
    <row r="32" spans="1:113" x14ac:dyDescent="0.25">
      <c r="A32" s="98" t="s">
        <v>381</v>
      </c>
      <c r="B32" s="99" t="s">
        <v>896</v>
      </c>
      <c r="D32" t="s">
        <v>531</v>
      </c>
      <c r="E32" t="s">
        <v>990</v>
      </c>
    </row>
    <row r="33" spans="1:5" x14ac:dyDescent="0.25">
      <c r="A33" s="100" t="s">
        <v>360</v>
      </c>
      <c r="B33" s="101" t="s">
        <v>512</v>
      </c>
      <c r="D33" t="s">
        <v>544</v>
      </c>
      <c r="E33" t="s">
        <v>991</v>
      </c>
    </row>
    <row r="34" spans="1:5" x14ac:dyDescent="0.25">
      <c r="A34" s="98" t="s">
        <v>382</v>
      </c>
      <c r="B34" s="99" t="s">
        <v>926</v>
      </c>
      <c r="D34" s="53" t="s">
        <v>641</v>
      </c>
      <c r="E34" t="s">
        <v>992</v>
      </c>
    </row>
    <row r="35" spans="1:5" x14ac:dyDescent="0.25">
      <c r="A35" s="100" t="s">
        <v>353</v>
      </c>
      <c r="B35" s="101" t="s">
        <v>892</v>
      </c>
      <c r="D35" t="s">
        <v>807</v>
      </c>
      <c r="E35" t="s">
        <v>993</v>
      </c>
    </row>
    <row r="36" spans="1:5" x14ac:dyDescent="0.25">
      <c r="A36" s="98" t="s">
        <v>441</v>
      </c>
      <c r="B36" s="99" t="s">
        <v>927</v>
      </c>
      <c r="D36" t="s">
        <v>590</v>
      </c>
      <c r="E36" t="s">
        <v>994</v>
      </c>
    </row>
    <row r="37" spans="1:5" x14ac:dyDescent="0.25">
      <c r="A37" s="100" t="s">
        <v>361</v>
      </c>
      <c r="B37" s="101" t="s">
        <v>928</v>
      </c>
      <c r="D37" t="s">
        <v>467</v>
      </c>
      <c r="E37" t="s">
        <v>995</v>
      </c>
    </row>
    <row r="38" spans="1:5" x14ac:dyDescent="0.25">
      <c r="A38" s="98" t="s">
        <v>395</v>
      </c>
      <c r="B38" s="99" t="s">
        <v>395</v>
      </c>
      <c r="D38" t="s">
        <v>861</v>
      </c>
      <c r="E38" t="s">
        <v>996</v>
      </c>
    </row>
    <row r="39" spans="1:5" x14ac:dyDescent="0.25">
      <c r="A39" s="100" t="s">
        <v>442</v>
      </c>
      <c r="B39" s="101" t="s">
        <v>897</v>
      </c>
      <c r="D39" t="s">
        <v>451</v>
      </c>
      <c r="E39" t="s">
        <v>997</v>
      </c>
    </row>
    <row r="40" spans="1:5" x14ac:dyDescent="0.25">
      <c r="A40" s="98" t="s">
        <v>411</v>
      </c>
      <c r="B40" s="99" t="s">
        <v>929</v>
      </c>
      <c r="D40" t="s">
        <v>832</v>
      </c>
      <c r="E40" t="s">
        <v>998</v>
      </c>
    </row>
    <row r="41" spans="1:5" x14ac:dyDescent="0.25">
      <c r="A41" s="100" t="s">
        <v>2443</v>
      </c>
      <c r="B41" s="101" t="s">
        <v>2459</v>
      </c>
      <c r="D41" t="s">
        <v>591</v>
      </c>
      <c r="E41" t="s">
        <v>999</v>
      </c>
    </row>
    <row r="42" spans="1:5" x14ac:dyDescent="0.25">
      <c r="A42" s="98" t="s">
        <v>412</v>
      </c>
      <c r="B42" s="99" t="s">
        <v>930</v>
      </c>
      <c r="D42" t="s">
        <v>695</v>
      </c>
      <c r="E42" t="s">
        <v>1000</v>
      </c>
    </row>
    <row r="43" spans="1:5" x14ac:dyDescent="0.25">
      <c r="A43" s="100" t="s">
        <v>413</v>
      </c>
      <c r="B43" s="101" t="s">
        <v>931</v>
      </c>
      <c r="D43" t="s">
        <v>670</v>
      </c>
      <c r="E43" t="s">
        <v>1001</v>
      </c>
    </row>
    <row r="44" spans="1:5" x14ac:dyDescent="0.25">
      <c r="A44" s="98" t="s">
        <v>2444</v>
      </c>
      <c r="B44" s="99" t="s">
        <v>2445</v>
      </c>
      <c r="D44" t="s">
        <v>759</v>
      </c>
      <c r="E44" t="s">
        <v>1002</v>
      </c>
    </row>
    <row r="45" spans="1:5" x14ac:dyDescent="0.25">
      <c r="A45" s="100" t="s">
        <v>414</v>
      </c>
      <c r="B45" s="101" t="s">
        <v>932</v>
      </c>
      <c r="D45" t="s">
        <v>774</v>
      </c>
      <c r="E45" t="s">
        <v>1003</v>
      </c>
    </row>
    <row r="46" spans="1:5" x14ac:dyDescent="0.25">
      <c r="A46" s="98" t="s">
        <v>415</v>
      </c>
      <c r="B46" s="99" t="s">
        <v>916</v>
      </c>
      <c r="D46" t="s">
        <v>760</v>
      </c>
      <c r="E46" t="s">
        <v>1004</v>
      </c>
    </row>
    <row r="47" spans="1:5" x14ac:dyDescent="0.25">
      <c r="A47" s="100" t="s">
        <v>416</v>
      </c>
      <c r="B47" s="101" t="s">
        <v>933</v>
      </c>
      <c r="D47" t="s">
        <v>568</v>
      </c>
      <c r="E47" t="s">
        <v>1005</v>
      </c>
    </row>
    <row r="48" spans="1:5" x14ac:dyDescent="0.25">
      <c r="A48" s="98" t="s">
        <v>417</v>
      </c>
      <c r="B48" s="99" t="s">
        <v>934</v>
      </c>
      <c r="D48" t="s">
        <v>502</v>
      </c>
      <c r="E48" t="s">
        <v>1006</v>
      </c>
    </row>
    <row r="49" spans="1:5" x14ac:dyDescent="0.25">
      <c r="A49" s="100" t="s">
        <v>418</v>
      </c>
      <c r="B49" s="101" t="s">
        <v>935</v>
      </c>
      <c r="D49" t="s">
        <v>775</v>
      </c>
      <c r="E49" t="s">
        <v>1007</v>
      </c>
    </row>
    <row r="50" spans="1:5" x14ac:dyDescent="0.25">
      <c r="A50" s="98" t="s">
        <v>419</v>
      </c>
      <c r="B50" s="99" t="s">
        <v>936</v>
      </c>
      <c r="D50" t="s">
        <v>796</v>
      </c>
      <c r="E50" t="s">
        <v>1008</v>
      </c>
    </row>
    <row r="51" spans="1:5" x14ac:dyDescent="0.25">
      <c r="A51" s="100" t="s">
        <v>399</v>
      </c>
      <c r="B51" s="101" t="s">
        <v>399</v>
      </c>
      <c r="D51" t="s">
        <v>833</v>
      </c>
      <c r="E51" t="s">
        <v>1009</v>
      </c>
    </row>
    <row r="52" spans="1:5" x14ac:dyDescent="0.25">
      <c r="A52" s="98" t="s">
        <v>369</v>
      </c>
      <c r="B52" s="99" t="s">
        <v>557</v>
      </c>
      <c r="D52" t="s">
        <v>853</v>
      </c>
      <c r="E52" t="s">
        <v>1010</v>
      </c>
    </row>
    <row r="53" spans="1:5" x14ac:dyDescent="0.25">
      <c r="A53" s="100" t="s">
        <v>436</v>
      </c>
      <c r="B53" s="101" t="s">
        <v>898</v>
      </c>
      <c r="D53" t="s">
        <v>619</v>
      </c>
      <c r="E53" t="s">
        <v>1011</v>
      </c>
    </row>
    <row r="54" spans="1:5" x14ac:dyDescent="0.25">
      <c r="A54" s="98" t="s">
        <v>400</v>
      </c>
      <c r="B54" s="99" t="s">
        <v>899</v>
      </c>
      <c r="D54" t="s">
        <v>862</v>
      </c>
      <c r="E54" t="s">
        <v>1012</v>
      </c>
    </row>
    <row r="55" spans="1:5" x14ac:dyDescent="0.25">
      <c r="A55" s="100" t="s">
        <v>446</v>
      </c>
      <c r="B55" s="101" t="s">
        <v>900</v>
      </c>
      <c r="D55" t="s">
        <v>572</v>
      </c>
      <c r="E55" t="s">
        <v>1013</v>
      </c>
    </row>
    <row r="56" spans="1:5" x14ac:dyDescent="0.25">
      <c r="A56" s="98" t="s">
        <v>383</v>
      </c>
      <c r="B56" s="99" t="s">
        <v>383</v>
      </c>
      <c r="D56" t="s">
        <v>552</v>
      </c>
      <c r="E56" t="s">
        <v>1014</v>
      </c>
    </row>
    <row r="57" spans="1:5" x14ac:dyDescent="0.25">
      <c r="A57" s="100" t="s">
        <v>2439</v>
      </c>
      <c r="B57" s="101" t="s">
        <v>2451</v>
      </c>
      <c r="D57" t="s">
        <v>553</v>
      </c>
      <c r="E57" t="s">
        <v>1015</v>
      </c>
    </row>
    <row r="58" spans="1:5" x14ac:dyDescent="0.25">
      <c r="A58" s="98" t="s">
        <v>370</v>
      </c>
      <c r="B58" s="99" t="s">
        <v>937</v>
      </c>
      <c r="D58" t="s">
        <v>797</v>
      </c>
      <c r="E58" t="s">
        <v>1016</v>
      </c>
    </row>
    <row r="59" spans="1:5" x14ac:dyDescent="0.25">
      <c r="A59" s="100" t="s">
        <v>351</v>
      </c>
      <c r="B59" s="101" t="s">
        <v>2453</v>
      </c>
      <c r="D59" t="s">
        <v>452</v>
      </c>
      <c r="E59" t="s">
        <v>1017</v>
      </c>
    </row>
    <row r="60" spans="1:5" x14ac:dyDescent="0.25">
      <c r="A60" s="98" t="s">
        <v>378</v>
      </c>
      <c r="B60" s="99" t="s">
        <v>2455</v>
      </c>
      <c r="D60" t="s">
        <v>812</v>
      </c>
      <c r="E60" t="s">
        <v>1018</v>
      </c>
    </row>
    <row r="61" spans="1:5" x14ac:dyDescent="0.25">
      <c r="A61" s="100" t="s">
        <v>379</v>
      </c>
      <c r="B61" s="101" t="s">
        <v>938</v>
      </c>
      <c r="D61" t="s">
        <v>723</v>
      </c>
      <c r="E61" t="s">
        <v>1019</v>
      </c>
    </row>
    <row r="62" spans="1:5" x14ac:dyDescent="0.25">
      <c r="A62" s="98" t="s">
        <v>405</v>
      </c>
      <c r="B62" s="99" t="s">
        <v>901</v>
      </c>
      <c r="D62" t="s">
        <v>580</v>
      </c>
      <c r="E62" t="s">
        <v>1020</v>
      </c>
    </row>
    <row r="63" spans="1:5" x14ac:dyDescent="0.25">
      <c r="A63" s="100" t="s">
        <v>371</v>
      </c>
      <c r="B63" s="101" t="s">
        <v>902</v>
      </c>
      <c r="D63" t="s">
        <v>757</v>
      </c>
      <c r="E63" t="s">
        <v>1021</v>
      </c>
    </row>
    <row r="64" spans="1:5" x14ac:dyDescent="0.25">
      <c r="A64" s="98" t="s">
        <v>406</v>
      </c>
      <c r="B64" s="99" t="s">
        <v>903</v>
      </c>
      <c r="D64" t="s">
        <v>877</v>
      </c>
      <c r="E64" t="s">
        <v>1022</v>
      </c>
    </row>
    <row r="65" spans="1:5" x14ac:dyDescent="0.25">
      <c r="A65" s="100" t="s">
        <v>372</v>
      </c>
      <c r="B65" s="101" t="s">
        <v>940</v>
      </c>
      <c r="D65" t="s">
        <v>559</v>
      </c>
      <c r="E65" t="s">
        <v>1023</v>
      </c>
    </row>
    <row r="66" spans="1:5" x14ac:dyDescent="0.25">
      <c r="A66" s="98" t="s">
        <v>420</v>
      </c>
      <c r="B66" s="99" t="s">
        <v>941</v>
      </c>
      <c r="D66" t="s">
        <v>564</v>
      </c>
      <c r="E66" t="s">
        <v>1024</v>
      </c>
    </row>
    <row r="67" spans="1:5" x14ac:dyDescent="0.25">
      <c r="A67" s="100" t="s">
        <v>376</v>
      </c>
      <c r="B67" s="101" t="s">
        <v>942</v>
      </c>
      <c r="D67" t="s">
        <v>658</v>
      </c>
      <c r="E67" t="s">
        <v>1025</v>
      </c>
    </row>
    <row r="68" spans="1:5" x14ac:dyDescent="0.25">
      <c r="A68" s="98" t="s">
        <v>437</v>
      </c>
      <c r="B68" s="99" t="s">
        <v>943</v>
      </c>
      <c r="D68" t="s">
        <v>638</v>
      </c>
      <c r="E68" t="s">
        <v>1026</v>
      </c>
    </row>
    <row r="69" spans="1:5" x14ac:dyDescent="0.25">
      <c r="A69" s="100" t="s">
        <v>352</v>
      </c>
      <c r="B69" s="101" t="s">
        <v>2456</v>
      </c>
      <c r="D69" t="s">
        <v>678</v>
      </c>
      <c r="E69" t="s">
        <v>1027</v>
      </c>
    </row>
    <row r="70" spans="1:5" x14ac:dyDescent="0.25">
      <c r="A70" s="98" t="s">
        <v>407</v>
      </c>
      <c r="B70" s="99" t="s">
        <v>904</v>
      </c>
      <c r="D70" t="s">
        <v>863</v>
      </c>
      <c r="E70" t="s">
        <v>1028</v>
      </c>
    </row>
    <row r="71" spans="1:5" x14ac:dyDescent="0.25">
      <c r="A71" s="100" t="s">
        <v>2460</v>
      </c>
      <c r="B71" s="101" t="s">
        <v>2461</v>
      </c>
      <c r="D71" t="s">
        <v>748</v>
      </c>
      <c r="E71" t="s">
        <v>1029</v>
      </c>
    </row>
    <row r="72" spans="1:5" x14ac:dyDescent="0.25">
      <c r="A72" s="98" t="s">
        <v>362</v>
      </c>
      <c r="B72" s="99" t="s">
        <v>944</v>
      </c>
      <c r="D72" t="s">
        <v>696</v>
      </c>
      <c r="E72" t="s">
        <v>1030</v>
      </c>
    </row>
    <row r="73" spans="1:5" x14ac:dyDescent="0.25">
      <c r="A73" s="100" t="s">
        <v>354</v>
      </c>
      <c r="B73" s="101" t="s">
        <v>905</v>
      </c>
      <c r="D73" t="s">
        <v>662</v>
      </c>
      <c r="E73" t="s">
        <v>1031</v>
      </c>
    </row>
    <row r="74" spans="1:5" x14ac:dyDescent="0.25">
      <c r="A74" s="98" t="s">
        <v>384</v>
      </c>
      <c r="B74" s="99" t="s">
        <v>384</v>
      </c>
      <c r="D74" t="s">
        <v>440</v>
      </c>
      <c r="E74" t="s">
        <v>1032</v>
      </c>
    </row>
    <row r="75" spans="1:5" x14ac:dyDescent="0.25">
      <c r="A75" s="100" t="s">
        <v>389</v>
      </c>
      <c r="B75" s="101" t="s">
        <v>917</v>
      </c>
      <c r="D75" t="s">
        <v>625</v>
      </c>
      <c r="E75" t="s">
        <v>1033</v>
      </c>
    </row>
    <row r="76" spans="1:5" x14ac:dyDescent="0.25">
      <c r="A76" s="98" t="s">
        <v>390</v>
      </c>
      <c r="B76" s="99" t="s">
        <v>939</v>
      </c>
      <c r="D76" t="s">
        <v>673</v>
      </c>
      <c r="E76" t="s">
        <v>1034</v>
      </c>
    </row>
    <row r="77" spans="1:5" x14ac:dyDescent="0.25">
      <c r="A77" s="100" t="s">
        <v>408</v>
      </c>
      <c r="B77" s="101" t="s">
        <v>945</v>
      </c>
      <c r="D77" t="s">
        <v>854</v>
      </c>
      <c r="E77" t="s">
        <v>1035</v>
      </c>
    </row>
    <row r="78" spans="1:5" x14ac:dyDescent="0.25">
      <c r="A78" s="98" t="s">
        <v>363</v>
      </c>
      <c r="B78" s="99" t="s">
        <v>946</v>
      </c>
      <c r="D78" t="s">
        <v>761</v>
      </c>
      <c r="E78" t="s">
        <v>1036</v>
      </c>
    </row>
    <row r="79" spans="1:5" x14ac:dyDescent="0.25">
      <c r="A79" s="100" t="s">
        <v>355</v>
      </c>
      <c r="B79" s="101" t="s">
        <v>2454</v>
      </c>
      <c r="D79" t="s">
        <v>646</v>
      </c>
      <c r="E79" t="s">
        <v>1037</v>
      </c>
    </row>
    <row r="80" spans="1:5" x14ac:dyDescent="0.25">
      <c r="A80" s="98" t="s">
        <v>396</v>
      </c>
      <c r="B80" s="99" t="s">
        <v>947</v>
      </c>
      <c r="D80" s="52" t="s">
        <v>635</v>
      </c>
      <c r="E80" t="s">
        <v>1038</v>
      </c>
    </row>
    <row r="81" spans="1:5" x14ac:dyDescent="0.25">
      <c r="A81" s="100" t="s">
        <v>2462</v>
      </c>
      <c r="B81" s="101" t="s">
        <v>832</v>
      </c>
      <c r="D81" t="s">
        <v>647</v>
      </c>
      <c r="E81" t="s">
        <v>1039</v>
      </c>
    </row>
    <row r="82" spans="1:5" x14ac:dyDescent="0.25">
      <c r="A82" s="98" t="s">
        <v>447</v>
      </c>
      <c r="B82" s="99" t="s">
        <v>948</v>
      </c>
      <c r="D82" t="s">
        <v>648</v>
      </c>
      <c r="E82" t="s">
        <v>1040</v>
      </c>
    </row>
    <row r="83" spans="1:5" x14ac:dyDescent="0.25">
      <c r="A83" s="100" t="s">
        <v>391</v>
      </c>
      <c r="B83" s="101" t="s">
        <v>949</v>
      </c>
      <c r="D83" t="s">
        <v>1418</v>
      </c>
      <c r="E83" t="s">
        <v>1041</v>
      </c>
    </row>
    <row r="84" spans="1:5" x14ac:dyDescent="0.25">
      <c r="A84" s="98" t="s">
        <v>349</v>
      </c>
      <c r="B84" s="99" t="s">
        <v>950</v>
      </c>
      <c r="D84" t="s">
        <v>864</v>
      </c>
      <c r="E84" t="s">
        <v>1042</v>
      </c>
    </row>
    <row r="85" spans="1:5" x14ac:dyDescent="0.25">
      <c r="A85" s="100" t="s">
        <v>2438</v>
      </c>
      <c r="B85" s="101" t="s">
        <v>458</v>
      </c>
      <c r="D85" t="s">
        <v>609</v>
      </c>
      <c r="E85" t="s">
        <v>1043</v>
      </c>
    </row>
    <row r="86" spans="1:5" x14ac:dyDescent="0.25">
      <c r="A86" s="98" t="s">
        <v>425</v>
      </c>
      <c r="B86" s="99" t="s">
        <v>951</v>
      </c>
      <c r="D86" t="s">
        <v>724</v>
      </c>
      <c r="E86" t="s">
        <v>1044</v>
      </c>
    </row>
    <row r="87" spans="1:5" x14ac:dyDescent="0.25">
      <c r="A87" s="100" t="s">
        <v>409</v>
      </c>
      <c r="B87" s="101" t="s">
        <v>952</v>
      </c>
      <c r="D87" t="s">
        <v>755</v>
      </c>
      <c r="E87" t="s">
        <v>1045</v>
      </c>
    </row>
    <row r="88" spans="1:5" x14ac:dyDescent="0.25">
      <c r="A88" s="98" t="s">
        <v>426</v>
      </c>
      <c r="B88" s="99" t="s">
        <v>953</v>
      </c>
      <c r="D88" t="s">
        <v>497</v>
      </c>
      <c r="E88" t="s">
        <v>1046</v>
      </c>
    </row>
    <row r="89" spans="1:5" x14ac:dyDescent="0.25">
      <c r="A89" s="100" t="s">
        <v>350</v>
      </c>
      <c r="B89" s="101" t="s">
        <v>954</v>
      </c>
      <c r="D89" t="s">
        <v>740</v>
      </c>
      <c r="E89" t="s">
        <v>1047</v>
      </c>
    </row>
    <row r="90" spans="1:5" x14ac:dyDescent="0.25">
      <c r="A90" s="98" t="s">
        <v>365</v>
      </c>
      <c r="B90" s="99" t="s">
        <v>955</v>
      </c>
      <c r="D90" t="s">
        <v>491</v>
      </c>
      <c r="E90" t="s">
        <v>1048</v>
      </c>
    </row>
    <row r="91" spans="1:5" x14ac:dyDescent="0.25">
      <c r="A91" s="100" t="s">
        <v>410</v>
      </c>
      <c r="B91" s="101" t="s">
        <v>956</v>
      </c>
      <c r="D91" t="s">
        <v>798</v>
      </c>
      <c r="E91" t="s">
        <v>1049</v>
      </c>
    </row>
    <row r="92" spans="1:5" x14ac:dyDescent="0.25">
      <c r="A92" s="98" t="s">
        <v>444</v>
      </c>
      <c r="B92" s="99" t="s">
        <v>957</v>
      </c>
      <c r="D92" t="s">
        <v>765</v>
      </c>
      <c r="E92" t="s">
        <v>1050</v>
      </c>
    </row>
    <row r="93" spans="1:5" x14ac:dyDescent="0.25">
      <c r="A93" s="100" t="s">
        <v>366</v>
      </c>
      <c r="B93" s="101" t="s">
        <v>550</v>
      </c>
      <c r="D93" t="s">
        <v>560</v>
      </c>
      <c r="E93" t="s">
        <v>1051</v>
      </c>
    </row>
    <row r="94" spans="1:5" x14ac:dyDescent="0.25">
      <c r="A94" s="98" t="s">
        <v>356</v>
      </c>
      <c r="B94" s="99" t="s">
        <v>958</v>
      </c>
      <c r="D94" t="s">
        <v>492</v>
      </c>
      <c r="E94" t="s">
        <v>1052</v>
      </c>
    </row>
    <row r="95" spans="1:5" x14ac:dyDescent="0.25">
      <c r="A95" s="100" t="s">
        <v>357</v>
      </c>
      <c r="B95" s="101" t="s">
        <v>959</v>
      </c>
      <c r="D95" t="s">
        <v>865</v>
      </c>
      <c r="E95" t="s">
        <v>1053</v>
      </c>
    </row>
    <row r="96" spans="1:5" x14ac:dyDescent="0.25">
      <c r="A96" s="98" t="s">
        <v>445</v>
      </c>
      <c r="B96" s="99" t="s">
        <v>960</v>
      </c>
      <c r="D96" t="s">
        <v>498</v>
      </c>
      <c r="E96" t="s">
        <v>1054</v>
      </c>
    </row>
    <row r="97" spans="1:5" x14ac:dyDescent="0.25">
      <c r="A97" s="100" t="s">
        <v>403</v>
      </c>
      <c r="B97" s="101" t="s">
        <v>961</v>
      </c>
      <c r="D97" t="s">
        <v>455</v>
      </c>
      <c r="E97" t="s">
        <v>1055</v>
      </c>
    </row>
    <row r="98" spans="1:5" x14ac:dyDescent="0.25">
      <c r="A98" s="98" t="s">
        <v>2268</v>
      </c>
      <c r="B98" s="99" t="s">
        <v>962</v>
      </c>
      <c r="D98" t="s">
        <v>855</v>
      </c>
      <c r="E98" t="s">
        <v>1056</v>
      </c>
    </row>
    <row r="99" spans="1:5" x14ac:dyDescent="0.25">
      <c r="A99" s="100" t="s">
        <v>431</v>
      </c>
      <c r="B99" s="101" t="s">
        <v>963</v>
      </c>
      <c r="D99" t="s">
        <v>554</v>
      </c>
      <c r="E99" t="s">
        <v>1057</v>
      </c>
    </row>
    <row r="100" spans="1:5" x14ac:dyDescent="0.25">
      <c r="A100" s="98" t="s">
        <v>373</v>
      </c>
      <c r="B100" s="99" t="s">
        <v>964</v>
      </c>
      <c r="D100" t="s">
        <v>458</v>
      </c>
      <c r="E100" t="s">
        <v>1058</v>
      </c>
    </row>
    <row r="101" spans="1:5" x14ac:dyDescent="0.25">
      <c r="A101" s="100" t="s">
        <v>443</v>
      </c>
      <c r="B101" s="101" t="s">
        <v>906</v>
      </c>
      <c r="D101" t="s">
        <v>607</v>
      </c>
      <c r="E101" t="s">
        <v>1059</v>
      </c>
    </row>
    <row r="102" spans="1:5" x14ac:dyDescent="0.25">
      <c r="A102" s="98" t="s">
        <v>432</v>
      </c>
      <c r="B102" s="99" t="s">
        <v>907</v>
      </c>
      <c r="D102" t="s">
        <v>545</v>
      </c>
      <c r="E102" t="s">
        <v>1060</v>
      </c>
    </row>
    <row r="103" spans="1:5" x14ac:dyDescent="0.25">
      <c r="A103" s="100" t="s">
        <v>433</v>
      </c>
      <c r="B103" s="101" t="s">
        <v>965</v>
      </c>
      <c r="D103" t="s">
        <v>809</v>
      </c>
      <c r="E103" t="s">
        <v>1061</v>
      </c>
    </row>
    <row r="104" spans="1:5" x14ac:dyDescent="0.25">
      <c r="A104" s="98" t="s">
        <v>438</v>
      </c>
      <c r="B104" s="99" t="s">
        <v>908</v>
      </c>
      <c r="D104" t="s">
        <v>762</v>
      </c>
      <c r="E104" t="s">
        <v>1062</v>
      </c>
    </row>
    <row r="105" spans="1:5" x14ac:dyDescent="0.25">
      <c r="A105" s="100" t="s">
        <v>427</v>
      </c>
      <c r="B105" s="101" t="s">
        <v>909</v>
      </c>
      <c r="D105" t="s">
        <v>603</v>
      </c>
      <c r="E105" t="s">
        <v>1063</v>
      </c>
    </row>
    <row r="106" spans="1:5" x14ac:dyDescent="0.25">
      <c r="A106" s="98" t="s">
        <v>402</v>
      </c>
      <c r="B106" s="99" t="s">
        <v>910</v>
      </c>
      <c r="D106" t="s">
        <v>840</v>
      </c>
      <c r="E106" t="s">
        <v>1064</v>
      </c>
    </row>
    <row r="107" spans="1:5" x14ac:dyDescent="0.25">
      <c r="A107" s="100" t="s">
        <v>421</v>
      </c>
      <c r="B107" s="101" t="s">
        <v>970</v>
      </c>
      <c r="D107" t="s">
        <v>484</v>
      </c>
      <c r="E107" t="s">
        <v>1065</v>
      </c>
    </row>
    <row r="108" spans="1:5" x14ac:dyDescent="0.25">
      <c r="A108" s="98" t="s">
        <v>422</v>
      </c>
      <c r="B108" s="99" t="s">
        <v>722</v>
      </c>
      <c r="D108" t="s">
        <v>749</v>
      </c>
      <c r="E108" t="s">
        <v>1066</v>
      </c>
    </row>
    <row r="109" spans="1:5" x14ac:dyDescent="0.25">
      <c r="A109" s="100" t="s">
        <v>428</v>
      </c>
      <c r="B109" s="101" t="s">
        <v>911</v>
      </c>
      <c r="D109" t="s">
        <v>697</v>
      </c>
      <c r="E109" t="s">
        <v>1067</v>
      </c>
    </row>
    <row r="110" spans="1:5" x14ac:dyDescent="0.25">
      <c r="A110" s="98" t="s">
        <v>448</v>
      </c>
      <c r="B110" s="99" t="s">
        <v>912</v>
      </c>
      <c r="D110" t="s">
        <v>459</v>
      </c>
      <c r="E110" t="s">
        <v>1068</v>
      </c>
    </row>
    <row r="111" spans="1:5" x14ac:dyDescent="0.25">
      <c r="A111" s="100" t="s">
        <v>449</v>
      </c>
      <c r="B111" s="101" t="s">
        <v>966</v>
      </c>
      <c r="D111" t="s">
        <v>460</v>
      </c>
      <c r="E111" t="s">
        <v>1069</v>
      </c>
    </row>
    <row r="112" spans="1:5" x14ac:dyDescent="0.25">
      <c r="A112" s="98" t="s">
        <v>450</v>
      </c>
      <c r="B112" s="99" t="s">
        <v>967</v>
      </c>
      <c r="D112" t="s">
        <v>741</v>
      </c>
      <c r="E112" t="s">
        <v>1070</v>
      </c>
    </row>
    <row r="113" spans="1:5" x14ac:dyDescent="0.25">
      <c r="A113" s="100" t="s">
        <v>374</v>
      </c>
      <c r="B113" s="101" t="s">
        <v>913</v>
      </c>
      <c r="D113" t="s">
        <v>649</v>
      </c>
      <c r="E113" t="s">
        <v>1071</v>
      </c>
    </row>
    <row r="114" spans="1:5" x14ac:dyDescent="0.25">
      <c r="A114" s="102" t="s">
        <v>2447</v>
      </c>
      <c r="B114" s="103" t="s">
        <v>2457</v>
      </c>
      <c r="D114" t="s">
        <v>846</v>
      </c>
      <c r="E114" t="s">
        <v>1072</v>
      </c>
    </row>
    <row r="115" spans="1:5" x14ac:dyDescent="0.25">
      <c r="D115" t="s">
        <v>584</v>
      </c>
      <c r="E115" t="s">
        <v>1073</v>
      </c>
    </row>
    <row r="116" spans="1:5" x14ac:dyDescent="0.25">
      <c r="D116" t="s">
        <v>742</v>
      </c>
      <c r="E116" t="s">
        <v>1074</v>
      </c>
    </row>
    <row r="117" spans="1:5" x14ac:dyDescent="0.25">
      <c r="D117" t="s">
        <v>788</v>
      </c>
      <c r="E117" t="s">
        <v>1075</v>
      </c>
    </row>
    <row r="118" spans="1:5" x14ac:dyDescent="0.25">
      <c r="D118" t="s">
        <v>733</v>
      </c>
      <c r="E118" t="s">
        <v>1076</v>
      </c>
    </row>
    <row r="119" spans="1:5" x14ac:dyDescent="0.25">
      <c r="D119" t="s">
        <v>689</v>
      </c>
      <c r="E119" t="s">
        <v>1077</v>
      </c>
    </row>
    <row r="120" spans="1:5" x14ac:dyDescent="0.25">
      <c r="D120" s="53" t="s">
        <v>642</v>
      </c>
      <c r="E120" t="s">
        <v>1078</v>
      </c>
    </row>
    <row r="121" spans="1:5" x14ac:dyDescent="0.25">
      <c r="D121" s="55" t="s">
        <v>750</v>
      </c>
      <c r="E121" t="s">
        <v>1417</v>
      </c>
    </row>
    <row r="122" spans="1:5" x14ac:dyDescent="0.25">
      <c r="D122" t="s">
        <v>485</v>
      </c>
      <c r="E122" t="s">
        <v>1079</v>
      </c>
    </row>
    <row r="123" spans="1:5" x14ac:dyDescent="0.25">
      <c r="D123" t="s">
        <v>493</v>
      </c>
      <c r="E123" t="s">
        <v>1080</v>
      </c>
    </row>
    <row r="124" spans="1:5" x14ac:dyDescent="0.25">
      <c r="D124" t="s">
        <v>578</v>
      </c>
      <c r="E124" t="s">
        <v>1081</v>
      </c>
    </row>
    <row r="125" spans="1:5" x14ac:dyDescent="0.25">
      <c r="D125" t="s">
        <v>789</v>
      </c>
      <c r="E125" t="s">
        <v>1082</v>
      </c>
    </row>
    <row r="126" spans="1:5" x14ac:dyDescent="0.25">
      <c r="D126" t="s">
        <v>743</v>
      </c>
      <c r="E126" t="s">
        <v>1083</v>
      </c>
    </row>
    <row r="127" spans="1:5" x14ac:dyDescent="0.25">
      <c r="D127" t="s">
        <v>462</v>
      </c>
      <c r="E127" t="s">
        <v>1084</v>
      </c>
    </row>
    <row r="128" spans="1:5" x14ac:dyDescent="0.25">
      <c r="D128" t="s">
        <v>758</v>
      </c>
      <c r="E128" t="s">
        <v>1085</v>
      </c>
    </row>
    <row r="129" spans="4:5" x14ac:dyDescent="0.25">
      <c r="D129" t="s">
        <v>725</v>
      </c>
      <c r="E129" t="s">
        <v>1086</v>
      </c>
    </row>
    <row r="130" spans="4:5" x14ac:dyDescent="0.25">
      <c r="D130" t="s">
        <v>620</v>
      </c>
      <c r="E130" t="s">
        <v>1087</v>
      </c>
    </row>
    <row r="131" spans="4:5" x14ac:dyDescent="0.25">
      <c r="D131" t="s">
        <v>813</v>
      </c>
      <c r="E131" t="s">
        <v>1088</v>
      </c>
    </row>
    <row r="132" spans="4:5" x14ac:dyDescent="0.25">
      <c r="D132" t="s">
        <v>509</v>
      </c>
      <c r="E132" t="s">
        <v>1089</v>
      </c>
    </row>
    <row r="133" spans="4:5" x14ac:dyDescent="0.25">
      <c r="D133" t="s">
        <v>368</v>
      </c>
      <c r="E133" t="s">
        <v>1090</v>
      </c>
    </row>
    <row r="134" spans="4:5" x14ac:dyDescent="0.25">
      <c r="D134" t="s">
        <v>581</v>
      </c>
      <c r="E134" t="s">
        <v>1091</v>
      </c>
    </row>
    <row r="135" spans="4:5" x14ac:dyDescent="0.25">
      <c r="D135" t="s">
        <v>592</v>
      </c>
      <c r="E135" t="s">
        <v>1092</v>
      </c>
    </row>
    <row r="136" spans="4:5" x14ac:dyDescent="0.25">
      <c r="D136" t="s">
        <v>766</v>
      </c>
      <c r="E136" t="s">
        <v>1093</v>
      </c>
    </row>
    <row r="137" spans="4:5" x14ac:dyDescent="0.25">
      <c r="D137" t="s">
        <v>532</v>
      </c>
      <c r="E137" t="s">
        <v>1094</v>
      </c>
    </row>
    <row r="138" spans="4:5" x14ac:dyDescent="0.25">
      <c r="D138" t="s">
        <v>600</v>
      </c>
      <c r="E138" t="s">
        <v>1095</v>
      </c>
    </row>
    <row r="139" spans="4:5" x14ac:dyDescent="0.25">
      <c r="D139" t="s">
        <v>589</v>
      </c>
      <c r="E139" t="s">
        <v>1096</v>
      </c>
    </row>
    <row r="140" spans="4:5" x14ac:dyDescent="0.25">
      <c r="D140" t="s">
        <v>671</v>
      </c>
      <c r="E140" t="s">
        <v>1097</v>
      </c>
    </row>
    <row r="141" spans="4:5" x14ac:dyDescent="0.25">
      <c r="D141" t="s">
        <v>866</v>
      </c>
      <c r="E141" t="s">
        <v>1098</v>
      </c>
    </row>
    <row r="142" spans="4:5" x14ac:dyDescent="0.25">
      <c r="D142" t="s">
        <v>533</v>
      </c>
      <c r="E142" t="s">
        <v>1099</v>
      </c>
    </row>
    <row r="143" spans="4:5" x14ac:dyDescent="0.25">
      <c r="D143" t="s">
        <v>663</v>
      </c>
      <c r="E143" t="s">
        <v>1100</v>
      </c>
    </row>
    <row r="144" spans="4:5" x14ac:dyDescent="0.25">
      <c r="D144" t="s">
        <v>776</v>
      </c>
      <c r="E144" t="s">
        <v>1101</v>
      </c>
    </row>
    <row r="145" spans="4:5" x14ac:dyDescent="0.25">
      <c r="D145" t="s">
        <v>401</v>
      </c>
      <c r="E145" t="s">
        <v>1102</v>
      </c>
    </row>
    <row r="146" spans="4:5" x14ac:dyDescent="0.25">
      <c r="D146" t="s">
        <v>656</v>
      </c>
      <c r="E146" t="s">
        <v>1103</v>
      </c>
    </row>
    <row r="147" spans="4:5" x14ac:dyDescent="0.25">
      <c r="D147" t="s">
        <v>657</v>
      </c>
      <c r="E147" t="s">
        <v>1104</v>
      </c>
    </row>
    <row r="148" spans="4:5" x14ac:dyDescent="0.25">
      <c r="D148" t="s">
        <v>555</v>
      </c>
      <c r="E148" t="s">
        <v>1105</v>
      </c>
    </row>
    <row r="149" spans="4:5" x14ac:dyDescent="0.25">
      <c r="D149" t="s">
        <v>525</v>
      </c>
      <c r="E149" t="s">
        <v>1106</v>
      </c>
    </row>
    <row r="150" spans="4:5" x14ac:dyDescent="0.25">
      <c r="D150" t="s">
        <v>650</v>
      </c>
      <c r="E150" t="s">
        <v>1107</v>
      </c>
    </row>
    <row r="151" spans="4:5" x14ac:dyDescent="0.25">
      <c r="D151" t="s">
        <v>821</v>
      </c>
      <c r="E151" t="s">
        <v>1108</v>
      </c>
    </row>
    <row r="152" spans="4:5" x14ac:dyDescent="0.25">
      <c r="D152" t="s">
        <v>468</v>
      </c>
      <c r="E152" t="s">
        <v>1109</v>
      </c>
    </row>
    <row r="153" spans="4:5" x14ac:dyDescent="0.25">
      <c r="D153" t="s">
        <v>651</v>
      </c>
      <c r="E153" t="s">
        <v>1110</v>
      </c>
    </row>
    <row r="154" spans="4:5" x14ac:dyDescent="0.25">
      <c r="D154" s="55" t="s">
        <v>652</v>
      </c>
      <c r="E154" t="s">
        <v>1416</v>
      </c>
    </row>
    <row r="155" spans="4:5" x14ac:dyDescent="0.25">
      <c r="D155" t="s">
        <v>730</v>
      </c>
      <c r="E155" t="s">
        <v>1111</v>
      </c>
    </row>
    <row r="156" spans="4:5" x14ac:dyDescent="0.25">
      <c r="D156" t="s">
        <v>734</v>
      </c>
      <c r="E156" t="s">
        <v>1112</v>
      </c>
    </row>
    <row r="157" spans="4:5" x14ac:dyDescent="0.25">
      <c r="D157" t="s">
        <v>593</v>
      </c>
      <c r="E157" t="s">
        <v>1113</v>
      </c>
    </row>
    <row r="158" spans="4:5" x14ac:dyDescent="0.25">
      <c r="D158" t="s">
        <v>703</v>
      </c>
      <c r="E158" t="s">
        <v>1114</v>
      </c>
    </row>
    <row r="159" spans="4:5" x14ac:dyDescent="0.25">
      <c r="D159" t="s">
        <v>769</v>
      </c>
      <c r="E159" t="s">
        <v>1115</v>
      </c>
    </row>
    <row r="160" spans="4:5" x14ac:dyDescent="0.25">
      <c r="D160" t="s">
        <v>783</v>
      </c>
      <c r="E160" t="s">
        <v>1116</v>
      </c>
    </row>
    <row r="161" spans="4:5" x14ac:dyDescent="0.25">
      <c r="D161" t="s">
        <v>841</v>
      </c>
      <c r="E161" t="s">
        <v>1117</v>
      </c>
    </row>
    <row r="162" spans="4:5" x14ac:dyDescent="0.25">
      <c r="D162" t="s">
        <v>585</v>
      </c>
      <c r="E162" t="s">
        <v>1118</v>
      </c>
    </row>
    <row r="163" spans="4:5" x14ac:dyDescent="0.25">
      <c r="D163" t="s">
        <v>556</v>
      </c>
      <c r="E163" t="s">
        <v>1119</v>
      </c>
    </row>
    <row r="164" spans="4:5" x14ac:dyDescent="0.25">
      <c r="D164" t="s">
        <v>62</v>
      </c>
      <c r="E164" t="s">
        <v>1120</v>
      </c>
    </row>
    <row r="165" spans="4:5" x14ac:dyDescent="0.25">
      <c r="D165" t="s">
        <v>680</v>
      </c>
      <c r="E165" t="s">
        <v>1121</v>
      </c>
    </row>
    <row r="166" spans="4:5" x14ac:dyDescent="0.25">
      <c r="D166" t="s">
        <v>627</v>
      </c>
      <c r="E166" t="s">
        <v>1122</v>
      </c>
    </row>
    <row r="167" spans="4:5" x14ac:dyDescent="0.25">
      <c r="D167" t="s">
        <v>463</v>
      </c>
      <c r="E167" t="s">
        <v>1123</v>
      </c>
    </row>
    <row r="168" spans="4:5" x14ac:dyDescent="0.25">
      <c r="D168" t="s">
        <v>538</v>
      </c>
      <c r="E168" t="s">
        <v>1124</v>
      </c>
    </row>
    <row r="169" spans="4:5" x14ac:dyDescent="0.25">
      <c r="D169" t="s">
        <v>636</v>
      </c>
      <c r="E169" t="s">
        <v>1125</v>
      </c>
    </row>
    <row r="170" spans="4:5" x14ac:dyDescent="0.25">
      <c r="D170" t="s">
        <v>847</v>
      </c>
      <c r="E170" t="s">
        <v>1126</v>
      </c>
    </row>
    <row r="171" spans="4:5" x14ac:dyDescent="0.25">
      <c r="D171" t="s">
        <v>456</v>
      </c>
      <c r="E171" t="s">
        <v>1127</v>
      </c>
    </row>
    <row r="172" spans="4:5" x14ac:dyDescent="0.25">
      <c r="D172" t="s">
        <v>477</v>
      </c>
      <c r="E172" t="s">
        <v>1128</v>
      </c>
    </row>
    <row r="173" spans="4:5" x14ac:dyDescent="0.25">
      <c r="D173" t="s">
        <v>469</v>
      </c>
      <c r="E173" t="s">
        <v>1129</v>
      </c>
    </row>
    <row r="174" spans="4:5" x14ac:dyDescent="0.25">
      <c r="D174" t="s">
        <v>388</v>
      </c>
      <c r="E174" t="s">
        <v>1130</v>
      </c>
    </row>
    <row r="175" spans="4:5" x14ac:dyDescent="0.25">
      <c r="D175" t="s">
        <v>610</v>
      </c>
      <c r="E175" t="s">
        <v>1131</v>
      </c>
    </row>
    <row r="176" spans="4:5" x14ac:dyDescent="0.25">
      <c r="D176" t="s">
        <v>777</v>
      </c>
      <c r="E176" t="s">
        <v>1132</v>
      </c>
    </row>
    <row r="177" spans="4:5" x14ac:dyDescent="0.25">
      <c r="D177" s="53" t="s">
        <v>643</v>
      </c>
      <c r="E177" t="s">
        <v>1133</v>
      </c>
    </row>
    <row r="178" spans="4:5" x14ac:dyDescent="0.25">
      <c r="D178" t="s">
        <v>478</v>
      </c>
      <c r="E178" t="s">
        <v>1134</v>
      </c>
    </row>
    <row r="179" spans="4:5" x14ac:dyDescent="0.25">
      <c r="D179" t="s">
        <v>618</v>
      </c>
      <c r="E179" t="s">
        <v>1135</v>
      </c>
    </row>
    <row r="180" spans="4:5" x14ac:dyDescent="0.25">
      <c r="D180" t="s">
        <v>756</v>
      </c>
      <c r="E180" t="s">
        <v>1136</v>
      </c>
    </row>
    <row r="181" spans="4:5" x14ac:dyDescent="0.25">
      <c r="D181" t="s">
        <v>573</v>
      </c>
      <c r="E181" t="s">
        <v>1137</v>
      </c>
    </row>
    <row r="182" spans="4:5" x14ac:dyDescent="0.25">
      <c r="D182" t="s">
        <v>479</v>
      </c>
      <c r="E182" t="s">
        <v>1138</v>
      </c>
    </row>
    <row r="183" spans="4:5" x14ac:dyDescent="0.25">
      <c r="D183" t="s">
        <v>621</v>
      </c>
      <c r="E183" t="s">
        <v>1139</v>
      </c>
    </row>
    <row r="184" spans="4:5" x14ac:dyDescent="0.25">
      <c r="D184" t="s">
        <v>856</v>
      </c>
      <c r="E184" t="s">
        <v>1140</v>
      </c>
    </row>
    <row r="185" spans="4:5" x14ac:dyDescent="0.25">
      <c r="D185" t="s">
        <v>726</v>
      </c>
      <c r="E185" t="s">
        <v>1141</v>
      </c>
    </row>
    <row r="186" spans="4:5" x14ac:dyDescent="0.25">
      <c r="D186" t="s">
        <v>512</v>
      </c>
      <c r="E186" t="s">
        <v>1142</v>
      </c>
    </row>
    <row r="187" spans="4:5" x14ac:dyDescent="0.25">
      <c r="D187" t="s">
        <v>799</v>
      </c>
      <c r="E187" t="s">
        <v>1143</v>
      </c>
    </row>
    <row r="188" spans="4:5" x14ac:dyDescent="0.25">
      <c r="D188" t="s">
        <v>494</v>
      </c>
      <c r="E188" t="s">
        <v>1144</v>
      </c>
    </row>
    <row r="189" spans="4:5" x14ac:dyDescent="0.25">
      <c r="D189" t="s">
        <v>767</v>
      </c>
      <c r="E189" t="s">
        <v>1145</v>
      </c>
    </row>
    <row r="190" spans="4:5" x14ac:dyDescent="0.25">
      <c r="D190" t="s">
        <v>611</v>
      </c>
      <c r="E190" t="s">
        <v>1146</v>
      </c>
    </row>
    <row r="191" spans="4:5" x14ac:dyDescent="0.25">
      <c r="D191" t="s">
        <v>628</v>
      </c>
      <c r="E191" t="s">
        <v>1147</v>
      </c>
    </row>
    <row r="192" spans="4:5" x14ac:dyDescent="0.25">
      <c r="D192" t="s">
        <v>857</v>
      </c>
      <c r="E192" t="s">
        <v>1148</v>
      </c>
    </row>
    <row r="193" spans="4:5" x14ac:dyDescent="0.25">
      <c r="D193" t="s">
        <v>614</v>
      </c>
      <c r="E193" t="s">
        <v>1149</v>
      </c>
    </row>
    <row r="194" spans="4:5" x14ac:dyDescent="0.25">
      <c r="D194" t="s">
        <v>474</v>
      </c>
      <c r="E194" t="s">
        <v>1150</v>
      </c>
    </row>
    <row r="195" spans="4:5" x14ac:dyDescent="0.25">
      <c r="D195" t="s">
        <v>495</v>
      </c>
      <c r="E195" t="s">
        <v>1151</v>
      </c>
    </row>
    <row r="196" spans="4:5" x14ac:dyDescent="0.25">
      <c r="D196" t="s">
        <v>574</v>
      </c>
      <c r="E196" t="s">
        <v>1152</v>
      </c>
    </row>
    <row r="197" spans="4:5" x14ac:dyDescent="0.25">
      <c r="D197" t="s">
        <v>735</v>
      </c>
      <c r="E197" t="s">
        <v>1153</v>
      </c>
    </row>
    <row r="198" spans="4:5" x14ac:dyDescent="0.25">
      <c r="D198" t="s">
        <v>464</v>
      </c>
      <c r="E198" t="s">
        <v>1154</v>
      </c>
    </row>
    <row r="199" spans="4:5" x14ac:dyDescent="0.25">
      <c r="D199" t="s">
        <v>667</v>
      </c>
      <c r="E199" t="s">
        <v>1155</v>
      </c>
    </row>
    <row r="200" spans="4:5" x14ac:dyDescent="0.25">
      <c r="D200" t="s">
        <v>457</v>
      </c>
      <c r="E200" t="s">
        <v>1156</v>
      </c>
    </row>
    <row r="201" spans="4:5" x14ac:dyDescent="0.25">
      <c r="D201" t="s">
        <v>842</v>
      </c>
      <c r="E201" t="s">
        <v>1157</v>
      </c>
    </row>
    <row r="202" spans="4:5" x14ac:dyDescent="0.25">
      <c r="D202" t="s">
        <v>546</v>
      </c>
      <c r="E202" t="s">
        <v>1158</v>
      </c>
    </row>
    <row r="203" spans="4:5" x14ac:dyDescent="0.25">
      <c r="D203" t="s">
        <v>594</v>
      </c>
      <c r="E203" t="s">
        <v>1159</v>
      </c>
    </row>
    <row r="204" spans="4:5" x14ac:dyDescent="0.25">
      <c r="D204" t="s">
        <v>569</v>
      </c>
      <c r="E204" t="s">
        <v>1005</v>
      </c>
    </row>
    <row r="205" spans="4:5" x14ac:dyDescent="0.25">
      <c r="D205" t="s">
        <v>810</v>
      </c>
      <c r="E205" t="s">
        <v>1160</v>
      </c>
    </row>
    <row r="206" spans="4:5" x14ac:dyDescent="0.25">
      <c r="D206" t="s">
        <v>515</v>
      </c>
      <c r="E206" t="s">
        <v>1161</v>
      </c>
    </row>
    <row r="207" spans="4:5" x14ac:dyDescent="0.25">
      <c r="D207" t="s">
        <v>586</v>
      </c>
      <c r="E207" t="s">
        <v>1162</v>
      </c>
    </row>
    <row r="208" spans="4:5" x14ac:dyDescent="0.25">
      <c r="D208" t="s">
        <v>547</v>
      </c>
      <c r="E208" t="s">
        <v>1163</v>
      </c>
    </row>
    <row r="209" spans="4:5" x14ac:dyDescent="0.25">
      <c r="D209" t="s">
        <v>510</v>
      </c>
      <c r="E209" t="s">
        <v>1164</v>
      </c>
    </row>
    <row r="210" spans="4:5" x14ac:dyDescent="0.25">
      <c r="D210" t="s">
        <v>565</v>
      </c>
      <c r="E210" t="s">
        <v>1165</v>
      </c>
    </row>
    <row r="211" spans="4:5" x14ac:dyDescent="0.25">
      <c r="D211" t="s">
        <v>770</v>
      </c>
      <c r="E211" t="s">
        <v>1166</v>
      </c>
    </row>
    <row r="212" spans="4:5" x14ac:dyDescent="0.25">
      <c r="D212" t="s">
        <v>867</v>
      </c>
      <c r="E212" t="s">
        <v>1167</v>
      </c>
    </row>
    <row r="213" spans="4:5" x14ac:dyDescent="0.25">
      <c r="D213" t="s">
        <v>516</v>
      </c>
      <c r="E213" t="s">
        <v>1168</v>
      </c>
    </row>
    <row r="214" spans="4:5" x14ac:dyDescent="0.25">
      <c r="D214" t="s">
        <v>800</v>
      </c>
      <c r="E214" t="s">
        <v>1169</v>
      </c>
    </row>
    <row r="215" spans="4:5" x14ac:dyDescent="0.25">
      <c r="D215" t="s">
        <v>822</v>
      </c>
      <c r="E215" t="s">
        <v>1170</v>
      </c>
    </row>
    <row r="216" spans="4:5" x14ac:dyDescent="0.25">
      <c r="D216" t="s">
        <v>534</v>
      </c>
      <c r="E216" t="s">
        <v>1171</v>
      </c>
    </row>
    <row r="217" spans="4:5" x14ac:dyDescent="0.25">
      <c r="D217" t="s">
        <v>744</v>
      </c>
      <c r="E217" t="s">
        <v>1172</v>
      </c>
    </row>
    <row r="218" spans="4:5" x14ac:dyDescent="0.25">
      <c r="D218" t="s">
        <v>548</v>
      </c>
      <c r="E218" t="s">
        <v>1173</v>
      </c>
    </row>
    <row r="219" spans="4:5" x14ac:dyDescent="0.25">
      <c r="D219" t="s">
        <v>690</v>
      </c>
      <c r="E219" t="s">
        <v>1174</v>
      </c>
    </row>
    <row r="220" spans="4:5" x14ac:dyDescent="0.25">
      <c r="D220" t="s">
        <v>395</v>
      </c>
      <c r="E220" t="s">
        <v>1175</v>
      </c>
    </row>
    <row r="221" spans="4:5" x14ac:dyDescent="0.25">
      <c r="D221" t="s">
        <v>691</v>
      </c>
      <c r="E221" t="s">
        <v>1176</v>
      </c>
    </row>
    <row r="222" spans="4:5" x14ac:dyDescent="0.25">
      <c r="D222" t="s">
        <v>499</v>
      </c>
      <c r="E222" t="s">
        <v>1177</v>
      </c>
    </row>
    <row r="223" spans="4:5" x14ac:dyDescent="0.25">
      <c r="D223" t="s">
        <v>539</v>
      </c>
      <c r="E223" t="s">
        <v>1178</v>
      </c>
    </row>
    <row r="224" spans="4:5" x14ac:dyDescent="0.25">
      <c r="D224" t="s">
        <v>811</v>
      </c>
      <c r="E224" t="s">
        <v>1179</v>
      </c>
    </row>
    <row r="225" spans="4:5" x14ac:dyDescent="0.25">
      <c r="D225" t="s">
        <v>595</v>
      </c>
      <c r="E225" t="s">
        <v>1180</v>
      </c>
    </row>
    <row r="226" spans="4:5" x14ac:dyDescent="0.25">
      <c r="D226" t="s">
        <v>868</v>
      </c>
      <c r="E226" t="s">
        <v>1181</v>
      </c>
    </row>
    <row r="227" spans="4:5" x14ac:dyDescent="0.25">
      <c r="D227" t="s">
        <v>814</v>
      </c>
      <c r="E227" t="s">
        <v>1182</v>
      </c>
    </row>
    <row r="228" spans="4:5" x14ac:dyDescent="0.25">
      <c r="D228" t="s">
        <v>823</v>
      </c>
      <c r="E228" t="s">
        <v>1183</v>
      </c>
    </row>
    <row r="229" spans="4:5" x14ac:dyDescent="0.25">
      <c r="D229" t="s">
        <v>824</v>
      </c>
      <c r="E229" t="s">
        <v>1184</v>
      </c>
    </row>
    <row r="230" spans="4:5" x14ac:dyDescent="0.25">
      <c r="D230" t="s">
        <v>825</v>
      </c>
      <c r="E230" t="s">
        <v>1185</v>
      </c>
    </row>
    <row r="231" spans="4:5" x14ac:dyDescent="0.25">
      <c r="D231" t="s">
        <v>535</v>
      </c>
      <c r="E231" t="s">
        <v>1186</v>
      </c>
    </row>
    <row r="232" spans="4:5" x14ac:dyDescent="0.25">
      <c r="D232" t="s">
        <v>411</v>
      </c>
      <c r="E232" t="s">
        <v>1187</v>
      </c>
    </row>
    <row r="233" spans="4:5" x14ac:dyDescent="0.25">
      <c r="D233" t="s">
        <v>969</v>
      </c>
      <c r="E233" t="s">
        <v>1188</v>
      </c>
    </row>
    <row r="234" spans="4:5" x14ac:dyDescent="0.25">
      <c r="D234" t="s">
        <v>712</v>
      </c>
      <c r="E234" t="s">
        <v>1189</v>
      </c>
    </row>
    <row r="235" spans="4:5" x14ac:dyDescent="0.25">
      <c r="D235" t="s">
        <v>709</v>
      </c>
      <c r="E235" t="s">
        <v>1190</v>
      </c>
    </row>
    <row r="236" spans="4:5" x14ac:dyDescent="0.25">
      <c r="D236" t="s">
        <v>711</v>
      </c>
      <c r="E236" t="s">
        <v>1191</v>
      </c>
    </row>
    <row r="237" spans="4:5" x14ac:dyDescent="0.25">
      <c r="D237" t="s">
        <v>413</v>
      </c>
      <c r="E237" t="s">
        <v>1192</v>
      </c>
    </row>
    <row r="238" spans="4:5" x14ac:dyDescent="0.25">
      <c r="D238" t="s">
        <v>713</v>
      </c>
      <c r="E238" t="s">
        <v>1193</v>
      </c>
    </row>
    <row r="239" spans="4:5" x14ac:dyDescent="0.25">
      <c r="D239" t="s">
        <v>714</v>
      </c>
      <c r="E239" t="s">
        <v>1194</v>
      </c>
    </row>
    <row r="240" spans="4:5" x14ac:dyDescent="0.25">
      <c r="D240" t="s">
        <v>710</v>
      </c>
      <c r="E240" t="s">
        <v>1195</v>
      </c>
    </row>
    <row r="241" spans="4:5" x14ac:dyDescent="0.25">
      <c r="D241" t="s">
        <v>415</v>
      </c>
      <c r="E241" t="s">
        <v>1196</v>
      </c>
    </row>
    <row r="242" spans="4:5" x14ac:dyDescent="0.25">
      <c r="D242" t="s">
        <v>716</v>
      </c>
      <c r="E242" t="s">
        <v>1197</v>
      </c>
    </row>
    <row r="243" spans="4:5" x14ac:dyDescent="0.25">
      <c r="D243" t="s">
        <v>715</v>
      </c>
      <c r="E243" t="s">
        <v>1198</v>
      </c>
    </row>
    <row r="244" spans="4:5" x14ac:dyDescent="0.25">
      <c r="D244" t="s">
        <v>717</v>
      </c>
      <c r="E244" t="s">
        <v>1199</v>
      </c>
    </row>
    <row r="245" spans="4:5" x14ac:dyDescent="0.25">
      <c r="D245" t="s">
        <v>419</v>
      </c>
      <c r="E245" t="s">
        <v>1200</v>
      </c>
    </row>
    <row r="246" spans="4:5" x14ac:dyDescent="0.25">
      <c r="D246" t="s">
        <v>718</v>
      </c>
      <c r="E246" t="s">
        <v>1201</v>
      </c>
    </row>
    <row r="247" spans="4:5" x14ac:dyDescent="0.25">
      <c r="D247" t="s">
        <v>968</v>
      </c>
      <c r="E247" t="s">
        <v>1202</v>
      </c>
    </row>
    <row r="248" spans="4:5" x14ac:dyDescent="0.25">
      <c r="D248" t="s">
        <v>536</v>
      </c>
      <c r="E248" t="s">
        <v>1203</v>
      </c>
    </row>
    <row r="249" spans="4:5" x14ac:dyDescent="0.25">
      <c r="D249" t="s">
        <v>480</v>
      </c>
      <c r="E249" t="s">
        <v>1204</v>
      </c>
    </row>
    <row r="250" spans="4:5" x14ac:dyDescent="0.25">
      <c r="D250" t="s">
        <v>787</v>
      </c>
      <c r="E250" t="s">
        <v>1205</v>
      </c>
    </row>
    <row r="251" spans="4:5" x14ac:dyDescent="0.25">
      <c r="D251" t="s">
        <v>587</v>
      </c>
      <c r="E251" t="s">
        <v>1206</v>
      </c>
    </row>
    <row r="252" spans="4:5" x14ac:dyDescent="0.25">
      <c r="D252" t="s">
        <v>736</v>
      </c>
      <c r="E252" t="s">
        <v>1207</v>
      </c>
    </row>
    <row r="253" spans="4:5" x14ac:dyDescent="0.25">
      <c r="D253" t="s">
        <v>511</v>
      </c>
      <c r="E253" t="s">
        <v>1208</v>
      </c>
    </row>
    <row r="254" spans="4:5" x14ac:dyDescent="0.25">
      <c r="D254" t="s">
        <v>399</v>
      </c>
      <c r="E254" t="s">
        <v>1209</v>
      </c>
    </row>
    <row r="255" spans="4:5" x14ac:dyDescent="0.25">
      <c r="D255" t="s">
        <v>561</v>
      </c>
      <c r="E255" t="s">
        <v>1210</v>
      </c>
    </row>
    <row r="256" spans="4:5" x14ac:dyDescent="0.25">
      <c r="D256" t="s">
        <v>727</v>
      </c>
      <c r="E256" t="s">
        <v>1211</v>
      </c>
    </row>
    <row r="257" spans="4:5" x14ac:dyDescent="0.25">
      <c r="D257" t="s">
        <v>664</v>
      </c>
      <c r="E257" t="s">
        <v>1212</v>
      </c>
    </row>
    <row r="258" spans="4:5" x14ac:dyDescent="0.25">
      <c r="D258" t="s">
        <v>784</v>
      </c>
      <c r="E258" t="s">
        <v>1213</v>
      </c>
    </row>
    <row r="259" spans="4:5" x14ac:dyDescent="0.25">
      <c r="D259" t="s">
        <v>653</v>
      </c>
      <c r="E259" t="s">
        <v>1214</v>
      </c>
    </row>
    <row r="260" spans="4:5" x14ac:dyDescent="0.25">
      <c r="D260" t="s">
        <v>582</v>
      </c>
      <c r="E260" t="s">
        <v>1215</v>
      </c>
    </row>
    <row r="261" spans="4:5" x14ac:dyDescent="0.25">
      <c r="D261" t="s">
        <v>526</v>
      </c>
      <c r="E261" t="s">
        <v>1216</v>
      </c>
    </row>
    <row r="262" spans="4:5" x14ac:dyDescent="0.25">
      <c r="D262" t="s">
        <v>557</v>
      </c>
      <c r="E262" t="s">
        <v>1217</v>
      </c>
    </row>
    <row r="263" spans="4:5" x14ac:dyDescent="0.25">
      <c r="D263" t="s">
        <v>575</v>
      </c>
      <c r="E263" t="s">
        <v>1218</v>
      </c>
    </row>
    <row r="264" spans="4:5" x14ac:dyDescent="0.25">
      <c r="D264" t="s">
        <v>698</v>
      </c>
      <c r="E264" t="s">
        <v>1219</v>
      </c>
    </row>
    <row r="265" spans="4:5" x14ac:dyDescent="0.25">
      <c r="D265" t="s">
        <v>513</v>
      </c>
      <c r="E265" t="s">
        <v>1220</v>
      </c>
    </row>
    <row r="266" spans="4:5" x14ac:dyDescent="0.25">
      <c r="D266" t="s">
        <v>519</v>
      </c>
      <c r="E266" t="s">
        <v>1221</v>
      </c>
    </row>
    <row r="267" spans="4:5" x14ac:dyDescent="0.25">
      <c r="D267" t="s">
        <v>785</v>
      </c>
      <c r="E267" t="s">
        <v>1222</v>
      </c>
    </row>
    <row r="268" spans="4:5" x14ac:dyDescent="0.25">
      <c r="D268" t="s">
        <v>745</v>
      </c>
      <c r="E268" t="s">
        <v>1223</v>
      </c>
    </row>
    <row r="269" spans="4:5" x14ac:dyDescent="0.25">
      <c r="D269" t="s">
        <v>665</v>
      </c>
      <c r="E269" t="s">
        <v>1224</v>
      </c>
    </row>
    <row r="270" spans="4:5" x14ac:dyDescent="0.25">
      <c r="D270" t="s">
        <v>486</v>
      </c>
      <c r="E270" t="s">
        <v>1225</v>
      </c>
    </row>
    <row r="271" spans="4:5" x14ac:dyDescent="0.25">
      <c r="D271" t="s">
        <v>503</v>
      </c>
      <c r="E271" t="s">
        <v>1226</v>
      </c>
    </row>
    <row r="272" spans="4:5" x14ac:dyDescent="0.25">
      <c r="D272" t="s">
        <v>801</v>
      </c>
      <c r="E272" t="s">
        <v>1227</v>
      </c>
    </row>
    <row r="273" spans="4:5" x14ac:dyDescent="0.25">
      <c r="D273" t="s">
        <v>848</v>
      </c>
      <c r="E273" t="s">
        <v>1228</v>
      </c>
    </row>
    <row r="274" spans="4:5" x14ac:dyDescent="0.25">
      <c r="D274" t="s">
        <v>453</v>
      </c>
      <c r="E274" t="s">
        <v>1229</v>
      </c>
    </row>
    <row r="275" spans="4:5" x14ac:dyDescent="0.25">
      <c r="D275" t="s">
        <v>481</v>
      </c>
      <c r="E275" t="s">
        <v>1230</v>
      </c>
    </row>
    <row r="276" spans="4:5" x14ac:dyDescent="0.25">
      <c r="D276" t="s">
        <v>626</v>
      </c>
      <c r="E276" t="s">
        <v>1231</v>
      </c>
    </row>
    <row r="277" spans="4:5" x14ac:dyDescent="0.25">
      <c r="D277" t="s">
        <v>608</v>
      </c>
      <c r="E277" t="s">
        <v>1232</v>
      </c>
    </row>
    <row r="278" spans="4:5" x14ac:dyDescent="0.25">
      <c r="D278" t="s">
        <v>778</v>
      </c>
      <c r="E278" t="s">
        <v>1233</v>
      </c>
    </row>
    <row r="279" spans="4:5" x14ac:dyDescent="0.25">
      <c r="D279" s="53" t="s">
        <v>644</v>
      </c>
      <c r="E279" t="s">
        <v>1234</v>
      </c>
    </row>
    <row r="280" spans="4:5" x14ac:dyDescent="0.25">
      <c r="D280" t="s">
        <v>482</v>
      </c>
      <c r="E280" t="s">
        <v>1235</v>
      </c>
    </row>
    <row r="281" spans="4:5" x14ac:dyDescent="0.25">
      <c r="D281" t="s">
        <v>622</v>
      </c>
      <c r="E281" t="s">
        <v>1236</v>
      </c>
    </row>
    <row r="282" spans="4:5" x14ac:dyDescent="0.25">
      <c r="D282" t="s">
        <v>483</v>
      </c>
      <c r="E282" t="s">
        <v>1237</v>
      </c>
    </row>
    <row r="283" spans="4:5" x14ac:dyDescent="0.25">
      <c r="D283" t="s">
        <v>634</v>
      </c>
      <c r="E283" t="s">
        <v>1238</v>
      </c>
    </row>
    <row r="284" spans="4:5" x14ac:dyDescent="0.25">
      <c r="D284" t="s">
        <v>549</v>
      </c>
      <c r="E284" t="s">
        <v>1239</v>
      </c>
    </row>
    <row r="285" spans="4:5" x14ac:dyDescent="0.25">
      <c r="D285" t="s">
        <v>728</v>
      </c>
      <c r="E285" t="s">
        <v>1240</v>
      </c>
    </row>
    <row r="286" spans="4:5" x14ac:dyDescent="0.25">
      <c r="D286" t="s">
        <v>659</v>
      </c>
      <c r="E286" t="s">
        <v>1241</v>
      </c>
    </row>
    <row r="287" spans="4:5" x14ac:dyDescent="0.25">
      <c r="D287" t="s">
        <v>681</v>
      </c>
      <c r="E287" t="s">
        <v>1242</v>
      </c>
    </row>
    <row r="288" spans="4:5" x14ac:dyDescent="0.25">
      <c r="D288" t="s">
        <v>850</v>
      </c>
      <c r="E288" t="s">
        <v>1243</v>
      </c>
    </row>
    <row r="289" spans="4:5" x14ac:dyDescent="0.25">
      <c r="D289" t="s">
        <v>704</v>
      </c>
      <c r="E289" t="s">
        <v>1244</v>
      </c>
    </row>
    <row r="290" spans="4:5" x14ac:dyDescent="0.25">
      <c r="D290" t="s">
        <v>383</v>
      </c>
      <c r="E290" t="s">
        <v>1245</v>
      </c>
    </row>
    <row r="291" spans="4:5" x14ac:dyDescent="0.25">
      <c r="D291" t="s">
        <v>705</v>
      </c>
      <c r="E291" t="s">
        <v>1246</v>
      </c>
    </row>
    <row r="292" spans="4:5" x14ac:dyDescent="0.25">
      <c r="D292" t="s">
        <v>808</v>
      </c>
      <c r="E292" t="s">
        <v>1247</v>
      </c>
    </row>
    <row r="293" spans="4:5" x14ac:dyDescent="0.25">
      <c r="D293" t="s">
        <v>790</v>
      </c>
      <c r="E293" t="s">
        <v>1248</v>
      </c>
    </row>
    <row r="294" spans="4:5" x14ac:dyDescent="0.25">
      <c r="D294" t="s">
        <v>562</v>
      </c>
      <c r="E294" t="s">
        <v>1249</v>
      </c>
    </row>
    <row r="295" spans="4:5" x14ac:dyDescent="0.25">
      <c r="D295" t="s">
        <v>596</v>
      </c>
      <c r="E295" t="s">
        <v>1250</v>
      </c>
    </row>
    <row r="296" spans="4:5" x14ac:dyDescent="0.25">
      <c r="D296" t="s">
        <v>746</v>
      </c>
      <c r="E296" t="s">
        <v>1251</v>
      </c>
    </row>
    <row r="297" spans="4:5" x14ac:dyDescent="0.25">
      <c r="D297" t="s">
        <v>699</v>
      </c>
      <c r="E297" t="s">
        <v>1252</v>
      </c>
    </row>
    <row r="298" spans="4:5" x14ac:dyDescent="0.25">
      <c r="D298" t="s">
        <v>563</v>
      </c>
      <c r="E298" t="s">
        <v>1253</v>
      </c>
    </row>
    <row r="299" spans="4:5" x14ac:dyDescent="0.25">
      <c r="D299" t="s">
        <v>588</v>
      </c>
      <c r="E299" t="s">
        <v>1254</v>
      </c>
    </row>
    <row r="300" spans="4:5" x14ac:dyDescent="0.25">
      <c r="D300" t="s">
        <v>666</v>
      </c>
      <c r="E300" t="s">
        <v>1255</v>
      </c>
    </row>
    <row r="301" spans="4:5" x14ac:dyDescent="0.25">
      <c r="D301" t="s">
        <v>504</v>
      </c>
      <c r="E301" t="s">
        <v>1256</v>
      </c>
    </row>
    <row r="302" spans="4:5" x14ac:dyDescent="0.25">
      <c r="D302" t="s">
        <v>520</v>
      </c>
      <c r="E302" t="s">
        <v>1257</v>
      </c>
    </row>
    <row r="303" spans="4:5" x14ac:dyDescent="0.25">
      <c r="D303" t="s">
        <v>505</v>
      </c>
      <c r="E303" t="s">
        <v>1258</v>
      </c>
    </row>
    <row r="304" spans="4:5" x14ac:dyDescent="0.25">
      <c r="D304" t="s">
        <v>351</v>
      </c>
      <c r="E304" t="s">
        <v>1259</v>
      </c>
    </row>
    <row r="305" spans="4:5" x14ac:dyDescent="0.25">
      <c r="D305" t="s">
        <v>454</v>
      </c>
      <c r="E305" t="s">
        <v>1260</v>
      </c>
    </row>
    <row r="306" spans="4:5" x14ac:dyDescent="0.25">
      <c r="D306" t="s">
        <v>668</v>
      </c>
      <c r="E306" t="s">
        <v>1261</v>
      </c>
    </row>
    <row r="307" spans="4:5" x14ac:dyDescent="0.25">
      <c r="D307" s="51" t="s">
        <v>378</v>
      </c>
      <c r="E307" t="s">
        <v>1262</v>
      </c>
    </row>
    <row r="308" spans="4:5" x14ac:dyDescent="0.25">
      <c r="D308" t="s">
        <v>601</v>
      </c>
      <c r="E308" t="s">
        <v>1263</v>
      </c>
    </row>
    <row r="309" spans="4:5" x14ac:dyDescent="0.25">
      <c r="D309" t="s">
        <v>623</v>
      </c>
      <c r="E309" t="s">
        <v>1264</v>
      </c>
    </row>
    <row r="310" spans="4:5" x14ac:dyDescent="0.25">
      <c r="D310" t="s">
        <v>540</v>
      </c>
      <c r="E310" t="s">
        <v>1265</v>
      </c>
    </row>
    <row r="311" spans="4:5" x14ac:dyDescent="0.25">
      <c r="D311" t="s">
        <v>576</v>
      </c>
      <c r="E311" t="s">
        <v>1266</v>
      </c>
    </row>
    <row r="312" spans="4:5" x14ac:dyDescent="0.25">
      <c r="D312" t="s">
        <v>672</v>
      </c>
      <c r="E312" t="s">
        <v>1267</v>
      </c>
    </row>
    <row r="313" spans="4:5" x14ac:dyDescent="0.25">
      <c r="D313" t="s">
        <v>470</v>
      </c>
      <c r="E313" t="s">
        <v>1268</v>
      </c>
    </row>
    <row r="314" spans="4:5" x14ac:dyDescent="0.25">
      <c r="D314" t="s">
        <v>604</v>
      </c>
      <c r="E314" t="s">
        <v>1269</v>
      </c>
    </row>
    <row r="315" spans="4:5" x14ac:dyDescent="0.25">
      <c r="D315" t="s">
        <v>612</v>
      </c>
      <c r="E315" t="s">
        <v>1270</v>
      </c>
    </row>
    <row r="316" spans="4:5" x14ac:dyDescent="0.25">
      <c r="D316" t="s">
        <v>869</v>
      </c>
      <c r="E316" t="s">
        <v>1271</v>
      </c>
    </row>
    <row r="317" spans="4:5" x14ac:dyDescent="0.25">
      <c r="D317" t="s">
        <v>858</v>
      </c>
      <c r="E317" t="s">
        <v>1272</v>
      </c>
    </row>
    <row r="318" spans="4:5" x14ac:dyDescent="0.25">
      <c r="D318" t="s">
        <v>487</v>
      </c>
      <c r="E318" t="s">
        <v>1273</v>
      </c>
    </row>
    <row r="319" spans="4:5" x14ac:dyDescent="0.25">
      <c r="D319" t="s">
        <v>541</v>
      </c>
      <c r="E319" t="s">
        <v>1274</v>
      </c>
    </row>
    <row r="320" spans="4:5" x14ac:dyDescent="0.25">
      <c r="D320" t="s">
        <v>674</v>
      </c>
      <c r="E320" t="s">
        <v>1275</v>
      </c>
    </row>
    <row r="321" spans="4:5" x14ac:dyDescent="0.25">
      <c r="D321" t="s">
        <v>729</v>
      </c>
      <c r="E321" t="s">
        <v>1276</v>
      </c>
    </row>
    <row r="322" spans="4:5" x14ac:dyDescent="0.25">
      <c r="D322" t="s">
        <v>791</v>
      </c>
      <c r="E322" t="s">
        <v>1277</v>
      </c>
    </row>
    <row r="323" spans="4:5" x14ac:dyDescent="0.25">
      <c r="D323" t="s">
        <v>737</v>
      </c>
      <c r="E323" t="s">
        <v>1278</v>
      </c>
    </row>
    <row r="324" spans="4:5" x14ac:dyDescent="0.25">
      <c r="D324" t="s">
        <v>753</v>
      </c>
      <c r="E324" t="s">
        <v>1279</v>
      </c>
    </row>
    <row r="325" spans="4:5" x14ac:dyDescent="0.25">
      <c r="D325" t="s">
        <v>849</v>
      </c>
      <c r="E325" t="s">
        <v>1280</v>
      </c>
    </row>
    <row r="326" spans="4:5" x14ac:dyDescent="0.25">
      <c r="D326" t="s">
        <v>521</v>
      </c>
      <c r="E326" t="s">
        <v>1281</v>
      </c>
    </row>
    <row r="327" spans="4:5" x14ac:dyDescent="0.25">
      <c r="D327" t="s">
        <v>558</v>
      </c>
      <c r="E327" t="s">
        <v>1282</v>
      </c>
    </row>
    <row r="328" spans="4:5" x14ac:dyDescent="0.25">
      <c r="D328" t="s">
        <v>870</v>
      </c>
      <c r="E328" t="s">
        <v>1283</v>
      </c>
    </row>
    <row r="329" spans="4:5" x14ac:dyDescent="0.25">
      <c r="D329" t="s">
        <v>566</v>
      </c>
      <c r="E329" t="s">
        <v>1284</v>
      </c>
    </row>
    <row r="330" spans="4:5" x14ac:dyDescent="0.25">
      <c r="D330" t="s">
        <v>517</v>
      </c>
      <c r="E330" t="s">
        <v>1285</v>
      </c>
    </row>
    <row r="331" spans="4:5" x14ac:dyDescent="0.25">
      <c r="D331" t="s">
        <v>496</v>
      </c>
      <c r="E331" t="s">
        <v>1286</v>
      </c>
    </row>
    <row r="332" spans="4:5" x14ac:dyDescent="0.25">
      <c r="D332" t="s">
        <v>679</v>
      </c>
      <c r="E332" t="s">
        <v>1287</v>
      </c>
    </row>
    <row r="333" spans="4:5" x14ac:dyDescent="0.25">
      <c r="D333" t="s">
        <v>815</v>
      </c>
      <c r="E333" t="s">
        <v>1288</v>
      </c>
    </row>
    <row r="334" spans="4:5" x14ac:dyDescent="0.25">
      <c r="D334" t="s">
        <v>692</v>
      </c>
      <c r="E334" t="s">
        <v>1289</v>
      </c>
    </row>
    <row r="335" spans="4:5" x14ac:dyDescent="0.25">
      <c r="D335" t="s">
        <v>751</v>
      </c>
      <c r="E335" t="s">
        <v>1290</v>
      </c>
    </row>
    <row r="336" spans="4:5" x14ac:dyDescent="0.25">
      <c r="D336" t="s">
        <v>871</v>
      </c>
      <c r="E336" t="s">
        <v>1291</v>
      </c>
    </row>
    <row r="337" spans="4:5" x14ac:dyDescent="0.25">
      <c r="D337" t="s">
        <v>834</v>
      </c>
      <c r="E337" t="s">
        <v>1292</v>
      </c>
    </row>
    <row r="338" spans="4:5" x14ac:dyDescent="0.25">
      <c r="D338" t="s">
        <v>816</v>
      </c>
      <c r="E338" t="s">
        <v>1293</v>
      </c>
    </row>
    <row r="339" spans="4:5" x14ac:dyDescent="0.25">
      <c r="D339" t="s">
        <v>471</v>
      </c>
      <c r="E339" t="s">
        <v>1294</v>
      </c>
    </row>
    <row r="340" spans="4:5" x14ac:dyDescent="0.25">
      <c r="D340" s="53" t="s">
        <v>645</v>
      </c>
      <c r="E340" t="s">
        <v>1295</v>
      </c>
    </row>
    <row r="341" spans="4:5" x14ac:dyDescent="0.25">
      <c r="D341" t="s">
        <v>570</v>
      </c>
      <c r="E341" t="s">
        <v>1296</v>
      </c>
    </row>
    <row r="342" spans="4:5" x14ac:dyDescent="0.25">
      <c r="D342" t="s">
        <v>826</v>
      </c>
      <c r="E342" t="s">
        <v>1297</v>
      </c>
    </row>
    <row r="343" spans="4:5" x14ac:dyDescent="0.25">
      <c r="D343" t="s">
        <v>571</v>
      </c>
      <c r="E343" t="s">
        <v>1298</v>
      </c>
    </row>
    <row r="344" spans="4:5" x14ac:dyDescent="0.25">
      <c r="D344" t="s">
        <v>420</v>
      </c>
      <c r="E344" t="s">
        <v>1299</v>
      </c>
    </row>
    <row r="345" spans="4:5" x14ac:dyDescent="0.25">
      <c r="D345" t="s">
        <v>583</v>
      </c>
      <c r="E345" t="s">
        <v>1300</v>
      </c>
    </row>
    <row r="346" spans="4:5" x14ac:dyDescent="0.25">
      <c r="D346" t="s">
        <v>786</v>
      </c>
      <c r="E346" t="s">
        <v>1301</v>
      </c>
    </row>
    <row r="347" spans="4:5" x14ac:dyDescent="0.25">
      <c r="D347" t="s">
        <v>731</v>
      </c>
      <c r="E347" t="s">
        <v>1302</v>
      </c>
    </row>
    <row r="348" spans="4:5" x14ac:dyDescent="0.25">
      <c r="D348" t="s">
        <v>506</v>
      </c>
      <c r="E348" t="s">
        <v>1303</v>
      </c>
    </row>
    <row r="349" spans="4:5" x14ac:dyDescent="0.25">
      <c r="D349" t="s">
        <v>817</v>
      </c>
      <c r="E349" t="s">
        <v>1304</v>
      </c>
    </row>
    <row r="350" spans="4:5" x14ac:dyDescent="0.25">
      <c r="D350" t="s">
        <v>613</v>
      </c>
      <c r="E350" t="s">
        <v>1305</v>
      </c>
    </row>
    <row r="351" spans="4:5" x14ac:dyDescent="0.25">
      <c r="D351" t="s">
        <v>514</v>
      </c>
      <c r="E351" t="s">
        <v>1306</v>
      </c>
    </row>
    <row r="352" spans="4:5" x14ac:dyDescent="0.25">
      <c r="D352" t="s">
        <v>768</v>
      </c>
      <c r="E352" t="s">
        <v>1307</v>
      </c>
    </row>
    <row r="353" spans="4:5" x14ac:dyDescent="0.25">
      <c r="D353" t="s">
        <v>872</v>
      </c>
      <c r="E353" t="s">
        <v>1308</v>
      </c>
    </row>
    <row r="354" spans="4:5" x14ac:dyDescent="0.25">
      <c r="D354" t="s">
        <v>792</v>
      </c>
      <c r="E354" t="s">
        <v>1309</v>
      </c>
    </row>
    <row r="355" spans="4:5" x14ac:dyDescent="0.25">
      <c r="D355" t="s">
        <v>779</v>
      </c>
      <c r="E355" t="s">
        <v>1310</v>
      </c>
    </row>
    <row r="356" spans="4:5" x14ac:dyDescent="0.25">
      <c r="D356" t="s">
        <v>472</v>
      </c>
      <c r="E356" t="s">
        <v>1311</v>
      </c>
    </row>
    <row r="357" spans="4:5" x14ac:dyDescent="0.25">
      <c r="D357" t="s">
        <v>629</v>
      </c>
      <c r="E357" t="s">
        <v>1312</v>
      </c>
    </row>
    <row r="358" spans="4:5" x14ac:dyDescent="0.25">
      <c r="D358" s="55" t="s">
        <v>835</v>
      </c>
      <c r="E358" t="s">
        <v>1372</v>
      </c>
    </row>
    <row r="359" spans="4:5" x14ac:dyDescent="0.25">
      <c r="D359" t="s">
        <v>836</v>
      </c>
      <c r="E359" t="s">
        <v>1313</v>
      </c>
    </row>
    <row r="360" spans="4:5" x14ac:dyDescent="0.25">
      <c r="D360" t="s">
        <v>837</v>
      </c>
      <c r="E360" t="s">
        <v>1314</v>
      </c>
    </row>
    <row r="361" spans="4:5" x14ac:dyDescent="0.25">
      <c r="D361" t="s">
        <v>802</v>
      </c>
      <c r="E361" t="s">
        <v>1315</v>
      </c>
    </row>
    <row r="362" spans="4:5" x14ac:dyDescent="0.25">
      <c r="D362" t="s">
        <v>763</v>
      </c>
      <c r="E362" t="s">
        <v>1316</v>
      </c>
    </row>
    <row r="363" spans="4:5" x14ac:dyDescent="0.25">
      <c r="D363" t="s">
        <v>827</v>
      </c>
      <c r="E363" t="s">
        <v>1317</v>
      </c>
    </row>
    <row r="364" spans="4:5" x14ac:dyDescent="0.25">
      <c r="D364" t="s">
        <v>828</v>
      </c>
      <c r="E364" t="s">
        <v>1318</v>
      </c>
    </row>
    <row r="365" spans="4:5" x14ac:dyDescent="0.25">
      <c r="D365" t="s">
        <v>829</v>
      </c>
      <c r="E365" t="s">
        <v>1319</v>
      </c>
    </row>
    <row r="366" spans="4:5" x14ac:dyDescent="0.25">
      <c r="D366" t="s">
        <v>830</v>
      </c>
      <c r="E366" t="s">
        <v>1320</v>
      </c>
    </row>
    <row r="367" spans="4:5" x14ac:dyDescent="0.25">
      <c r="D367" t="s">
        <v>831</v>
      </c>
      <c r="E367" t="s">
        <v>1321</v>
      </c>
    </row>
    <row r="368" spans="4:5" x14ac:dyDescent="0.25">
      <c r="D368" t="s">
        <v>577</v>
      </c>
      <c r="E368" t="s">
        <v>1322</v>
      </c>
    </row>
    <row r="369" spans="4:5" x14ac:dyDescent="0.25">
      <c r="D369" t="s">
        <v>488</v>
      </c>
      <c r="E369" t="s">
        <v>1323</v>
      </c>
    </row>
    <row r="370" spans="4:5" x14ac:dyDescent="0.25">
      <c r="D370" t="s">
        <v>630</v>
      </c>
      <c r="E370" t="s">
        <v>1324</v>
      </c>
    </row>
    <row r="371" spans="4:5" x14ac:dyDescent="0.25">
      <c r="D371" t="s">
        <v>550</v>
      </c>
      <c r="E371" t="s">
        <v>1325</v>
      </c>
    </row>
    <row r="372" spans="4:5" x14ac:dyDescent="0.25">
      <c r="D372" t="s">
        <v>780</v>
      </c>
      <c r="E372" t="s">
        <v>1326</v>
      </c>
    </row>
    <row r="373" spans="4:5" x14ac:dyDescent="0.25">
      <c r="D373" t="s">
        <v>682</v>
      </c>
      <c r="E373" t="s">
        <v>1327</v>
      </c>
    </row>
    <row r="374" spans="4:5" x14ac:dyDescent="0.25">
      <c r="D374" t="s">
        <v>500</v>
      </c>
      <c r="E374" t="s">
        <v>1328</v>
      </c>
    </row>
    <row r="375" spans="4:5" x14ac:dyDescent="0.25">
      <c r="D375" t="s">
        <v>522</v>
      </c>
      <c r="E375" t="s">
        <v>1329</v>
      </c>
    </row>
    <row r="376" spans="4:5" x14ac:dyDescent="0.25">
      <c r="D376" t="s">
        <v>465</v>
      </c>
      <c r="E376" t="s">
        <v>1330</v>
      </c>
    </row>
    <row r="377" spans="4:5" x14ac:dyDescent="0.25">
      <c r="D377" t="s">
        <v>818</v>
      </c>
      <c r="E377" t="s">
        <v>1331</v>
      </c>
    </row>
    <row r="378" spans="4:5" x14ac:dyDescent="0.25">
      <c r="D378" t="s">
        <v>542</v>
      </c>
      <c r="E378" t="s">
        <v>1332</v>
      </c>
    </row>
    <row r="379" spans="4:5" x14ac:dyDescent="0.25">
      <c r="D379" t="s">
        <v>384</v>
      </c>
      <c r="E379" t="s">
        <v>1333</v>
      </c>
    </row>
    <row r="380" spans="4:5" x14ac:dyDescent="0.25">
      <c r="D380" t="s">
        <v>615</v>
      </c>
      <c r="E380" t="s">
        <v>1334</v>
      </c>
    </row>
    <row r="381" spans="4:5" x14ac:dyDescent="0.25">
      <c r="D381" t="s">
        <v>706</v>
      </c>
      <c r="E381" t="s">
        <v>1335</v>
      </c>
    </row>
    <row r="382" spans="4:5" x14ac:dyDescent="0.25">
      <c r="D382" t="s">
        <v>489</v>
      </c>
      <c r="E382" t="s">
        <v>1336</v>
      </c>
    </row>
    <row r="383" spans="4:5" x14ac:dyDescent="0.25">
      <c r="D383" t="s">
        <v>518</v>
      </c>
      <c r="E383" t="s">
        <v>1337</v>
      </c>
    </row>
    <row r="384" spans="4:5" x14ac:dyDescent="0.25">
      <c r="D384" t="s">
        <v>675</v>
      </c>
      <c r="E384" t="s">
        <v>1338</v>
      </c>
    </row>
    <row r="385" spans="4:5" x14ac:dyDescent="0.25">
      <c r="D385" t="s">
        <v>771</v>
      </c>
      <c r="E385" t="s">
        <v>1339</v>
      </c>
    </row>
    <row r="386" spans="4:5" x14ac:dyDescent="0.25">
      <c r="D386" t="s">
        <v>873</v>
      </c>
      <c r="E386" t="s">
        <v>1340</v>
      </c>
    </row>
    <row r="387" spans="4:5" x14ac:dyDescent="0.25">
      <c r="D387" t="s">
        <v>631</v>
      </c>
      <c r="E387" t="s">
        <v>1341</v>
      </c>
    </row>
    <row r="388" spans="4:5" x14ac:dyDescent="0.25">
      <c r="D388" t="s">
        <v>632</v>
      </c>
      <c r="E388" t="s">
        <v>1342</v>
      </c>
    </row>
    <row r="389" spans="4:5" x14ac:dyDescent="0.25">
      <c r="D389" t="s">
        <v>874</v>
      </c>
      <c r="E389" t="s">
        <v>1343</v>
      </c>
    </row>
    <row r="390" spans="4:5" x14ac:dyDescent="0.25">
      <c r="D390" t="s">
        <v>752</v>
      </c>
      <c r="E390" t="s">
        <v>1344</v>
      </c>
    </row>
    <row r="391" spans="4:5" x14ac:dyDescent="0.25">
      <c r="D391" t="s">
        <v>859</v>
      </c>
      <c r="E391" t="s">
        <v>1345</v>
      </c>
    </row>
    <row r="392" spans="4:5" x14ac:dyDescent="0.25">
      <c r="D392" t="s">
        <v>693</v>
      </c>
      <c r="E392" t="s">
        <v>1346</v>
      </c>
    </row>
    <row r="393" spans="4:5" x14ac:dyDescent="0.25">
      <c r="D393" t="s">
        <v>700</v>
      </c>
      <c r="E393" t="s">
        <v>1347</v>
      </c>
    </row>
    <row r="394" spans="4:5" x14ac:dyDescent="0.25">
      <c r="D394" t="s">
        <v>764</v>
      </c>
      <c r="E394" t="s">
        <v>1348</v>
      </c>
    </row>
    <row r="395" spans="4:5" x14ac:dyDescent="0.25">
      <c r="D395" t="s">
        <v>793</v>
      </c>
      <c r="E395" t="s">
        <v>1349</v>
      </c>
    </row>
    <row r="396" spans="4:5" x14ac:dyDescent="0.25">
      <c r="D396" t="s">
        <v>551</v>
      </c>
      <c r="E396" t="s">
        <v>1350</v>
      </c>
    </row>
    <row r="397" spans="4:5" x14ac:dyDescent="0.25">
      <c r="D397" t="s">
        <v>803</v>
      </c>
      <c r="E397" t="s">
        <v>1351</v>
      </c>
    </row>
    <row r="398" spans="4:5" x14ac:dyDescent="0.25">
      <c r="D398" t="s">
        <v>683</v>
      </c>
      <c r="E398" t="s">
        <v>1352</v>
      </c>
    </row>
    <row r="399" spans="4:5" x14ac:dyDescent="0.25">
      <c r="D399" t="s">
        <v>684</v>
      </c>
      <c r="E399" t="s">
        <v>1353</v>
      </c>
    </row>
    <row r="400" spans="4:5" x14ac:dyDescent="0.25">
      <c r="D400" t="s">
        <v>685</v>
      </c>
      <c r="E400" t="s">
        <v>1354</v>
      </c>
    </row>
    <row r="401" spans="4:5" x14ac:dyDescent="0.25">
      <c r="D401" t="s">
        <v>567</v>
      </c>
      <c r="E401" t="s">
        <v>1355</v>
      </c>
    </row>
    <row r="402" spans="4:5" x14ac:dyDescent="0.25">
      <c r="D402" t="s">
        <v>676</v>
      </c>
      <c r="E402" t="s">
        <v>1356</v>
      </c>
    </row>
    <row r="403" spans="4:5" x14ac:dyDescent="0.25">
      <c r="D403" t="s">
        <v>637</v>
      </c>
      <c r="E403" t="s">
        <v>1357</v>
      </c>
    </row>
    <row r="404" spans="4:5" x14ac:dyDescent="0.25">
      <c r="D404" t="s">
        <v>654</v>
      </c>
      <c r="E404" t="s">
        <v>1358</v>
      </c>
    </row>
    <row r="405" spans="4:5" x14ac:dyDescent="0.25">
      <c r="D405" t="s">
        <v>543</v>
      </c>
      <c r="E405" t="s">
        <v>1359</v>
      </c>
    </row>
    <row r="406" spans="4:5" x14ac:dyDescent="0.25">
      <c r="D406" t="s">
        <v>660</v>
      </c>
      <c r="E406" t="s">
        <v>1360</v>
      </c>
    </row>
    <row r="407" spans="4:5" x14ac:dyDescent="0.25">
      <c r="D407" t="s">
        <v>537</v>
      </c>
      <c r="E407" t="s">
        <v>1361</v>
      </c>
    </row>
    <row r="408" spans="4:5" x14ac:dyDescent="0.25">
      <c r="D408" t="s">
        <v>719</v>
      </c>
      <c r="E408" t="s">
        <v>1362</v>
      </c>
    </row>
    <row r="409" spans="4:5" x14ac:dyDescent="0.25">
      <c r="D409" t="s">
        <v>597</v>
      </c>
      <c r="E409" t="s">
        <v>1363</v>
      </c>
    </row>
    <row r="410" spans="4:5" x14ac:dyDescent="0.25">
      <c r="D410" t="s">
        <v>875</v>
      </c>
      <c r="E410" t="s">
        <v>1364</v>
      </c>
    </row>
    <row r="411" spans="4:5" x14ac:dyDescent="0.25">
      <c r="D411" t="s">
        <v>851</v>
      </c>
      <c r="E411" t="s">
        <v>1365</v>
      </c>
    </row>
    <row r="412" spans="4:5" x14ac:dyDescent="0.25">
      <c r="D412" t="s">
        <v>838</v>
      </c>
      <c r="E412" t="s">
        <v>1366</v>
      </c>
    </row>
    <row r="413" spans="4:5" x14ac:dyDescent="0.25">
      <c r="D413" t="s">
        <v>839</v>
      </c>
      <c r="E413" t="s">
        <v>1367</v>
      </c>
    </row>
    <row r="414" spans="4:5" x14ac:dyDescent="0.25">
      <c r="D414" t="s">
        <v>669</v>
      </c>
      <c r="E414" t="s">
        <v>1368</v>
      </c>
    </row>
    <row r="415" spans="4:5" x14ac:dyDescent="0.25">
      <c r="D415" t="s">
        <v>804</v>
      </c>
      <c r="E415" t="s">
        <v>1369</v>
      </c>
    </row>
    <row r="416" spans="4:5" x14ac:dyDescent="0.25">
      <c r="D416" t="s">
        <v>527</v>
      </c>
      <c r="E416" t="s">
        <v>1370</v>
      </c>
    </row>
    <row r="417" spans="4:5" x14ac:dyDescent="0.25">
      <c r="D417" t="s">
        <v>661</v>
      </c>
      <c r="E417" t="s">
        <v>1371</v>
      </c>
    </row>
    <row r="418" spans="4:5" x14ac:dyDescent="0.25">
      <c r="D418" t="s">
        <v>971</v>
      </c>
      <c r="E418" t="s">
        <v>1372</v>
      </c>
    </row>
    <row r="419" spans="4:5" x14ac:dyDescent="0.25">
      <c r="D419" t="s">
        <v>876</v>
      </c>
      <c r="E419" t="s">
        <v>1373</v>
      </c>
    </row>
    <row r="420" spans="4:5" x14ac:dyDescent="0.25">
      <c r="D420" t="s">
        <v>528</v>
      </c>
      <c r="E420" t="s">
        <v>1374</v>
      </c>
    </row>
    <row r="421" spans="4:5" x14ac:dyDescent="0.25">
      <c r="D421" t="s">
        <v>805</v>
      </c>
      <c r="E421" t="s">
        <v>1375</v>
      </c>
    </row>
    <row r="422" spans="4:5" x14ac:dyDescent="0.25">
      <c r="D422" t="s">
        <v>598</v>
      </c>
      <c r="E422" t="s">
        <v>1376</v>
      </c>
    </row>
    <row r="423" spans="4:5" x14ac:dyDescent="0.25">
      <c r="D423" t="s">
        <v>655</v>
      </c>
      <c r="E423" t="s">
        <v>1377</v>
      </c>
    </row>
    <row r="424" spans="4:5" x14ac:dyDescent="0.25">
      <c r="D424" t="s">
        <v>720</v>
      </c>
      <c r="E424" t="s">
        <v>1378</v>
      </c>
    </row>
    <row r="425" spans="4:5" x14ac:dyDescent="0.25">
      <c r="D425" t="s">
        <v>819</v>
      </c>
      <c r="E425" t="s">
        <v>1379</v>
      </c>
    </row>
    <row r="426" spans="4:5" x14ac:dyDescent="0.25">
      <c r="D426" t="s">
        <v>529</v>
      </c>
      <c r="E426" t="s">
        <v>1380</v>
      </c>
    </row>
    <row r="427" spans="4:5" x14ac:dyDescent="0.25">
      <c r="D427" t="s">
        <v>794</v>
      </c>
      <c r="E427" t="s">
        <v>1381</v>
      </c>
    </row>
    <row r="428" spans="4:5" x14ac:dyDescent="0.25">
      <c r="D428" t="s">
        <v>639</v>
      </c>
      <c r="E428" t="s">
        <v>1382</v>
      </c>
    </row>
    <row r="429" spans="4:5" x14ac:dyDescent="0.25">
      <c r="D429" t="s">
        <v>616</v>
      </c>
      <c r="E429" t="s">
        <v>1383</v>
      </c>
    </row>
    <row r="430" spans="4:5" x14ac:dyDescent="0.25">
      <c r="D430" t="s">
        <v>686</v>
      </c>
      <c r="E430" t="s">
        <v>1384</v>
      </c>
    </row>
    <row r="431" spans="4:5" x14ac:dyDescent="0.25">
      <c r="D431" t="s">
        <v>707</v>
      </c>
      <c r="E431" t="s">
        <v>1385</v>
      </c>
    </row>
    <row r="432" spans="4:5" x14ac:dyDescent="0.25">
      <c r="D432" t="s">
        <v>507</v>
      </c>
      <c r="E432" t="s">
        <v>1386</v>
      </c>
    </row>
    <row r="433" spans="4:5" x14ac:dyDescent="0.25">
      <c r="D433" t="s">
        <v>640</v>
      </c>
      <c r="E433" t="s">
        <v>1387</v>
      </c>
    </row>
    <row r="434" spans="4:5" x14ac:dyDescent="0.25">
      <c r="D434" t="s">
        <v>772</v>
      </c>
      <c r="E434" t="s">
        <v>1388</v>
      </c>
    </row>
    <row r="435" spans="4:5" x14ac:dyDescent="0.25">
      <c r="D435" t="s">
        <v>722</v>
      </c>
      <c r="E435" t="s">
        <v>1389</v>
      </c>
    </row>
    <row r="436" spans="4:5" x14ac:dyDescent="0.25">
      <c r="D436" t="s">
        <v>754</v>
      </c>
      <c r="E436" t="s">
        <v>1390</v>
      </c>
    </row>
    <row r="437" spans="4:5" x14ac:dyDescent="0.25">
      <c r="D437" t="s">
        <v>605</v>
      </c>
      <c r="E437" t="s">
        <v>1391</v>
      </c>
    </row>
    <row r="438" spans="4:5" x14ac:dyDescent="0.25">
      <c r="D438" t="s">
        <v>490</v>
      </c>
      <c r="E438" t="s">
        <v>1392</v>
      </c>
    </row>
    <row r="439" spans="4:5" x14ac:dyDescent="0.25">
      <c r="D439" t="s">
        <v>701</v>
      </c>
      <c r="E439" t="s">
        <v>1393</v>
      </c>
    </row>
    <row r="440" spans="4:5" x14ac:dyDescent="0.25">
      <c r="D440" t="s">
        <v>820</v>
      </c>
      <c r="E440" t="s">
        <v>1394</v>
      </c>
    </row>
    <row r="441" spans="4:5" x14ac:dyDescent="0.25">
      <c r="D441" t="s">
        <v>473</v>
      </c>
      <c r="E441" t="s">
        <v>1395</v>
      </c>
    </row>
    <row r="442" spans="4:5" x14ac:dyDescent="0.25">
      <c r="D442" t="s">
        <v>694</v>
      </c>
      <c r="E442" t="s">
        <v>1396</v>
      </c>
    </row>
    <row r="443" spans="4:5" x14ac:dyDescent="0.25">
      <c r="D443" t="s">
        <v>738</v>
      </c>
      <c r="E443" t="s">
        <v>1397</v>
      </c>
    </row>
    <row r="444" spans="4:5" x14ac:dyDescent="0.25">
      <c r="D444" t="s">
        <v>806</v>
      </c>
      <c r="E444" t="s">
        <v>1398</v>
      </c>
    </row>
    <row r="445" spans="4:5" x14ac:dyDescent="0.25">
      <c r="D445" t="s">
        <v>523</v>
      </c>
      <c r="E445" t="s">
        <v>1399</v>
      </c>
    </row>
    <row r="446" spans="4:5" x14ac:dyDescent="0.25">
      <c r="D446" t="s">
        <v>708</v>
      </c>
      <c r="E446" t="s">
        <v>1400</v>
      </c>
    </row>
    <row r="447" spans="4:5" x14ac:dyDescent="0.25">
      <c r="D447" t="s">
        <v>475</v>
      </c>
      <c r="E447" t="s">
        <v>1401</v>
      </c>
    </row>
    <row r="448" spans="4:5" x14ac:dyDescent="0.25">
      <c r="D448" t="s">
        <v>721</v>
      </c>
      <c r="E448" t="s">
        <v>1402</v>
      </c>
    </row>
    <row r="449" spans="4:5" x14ac:dyDescent="0.25">
      <c r="D449" t="s">
        <v>501</v>
      </c>
      <c r="E449" t="s">
        <v>1403</v>
      </c>
    </row>
    <row r="450" spans="4:5" x14ac:dyDescent="0.25">
      <c r="D450" t="s">
        <v>878</v>
      </c>
      <c r="E450" t="s">
        <v>1404</v>
      </c>
    </row>
    <row r="451" spans="4:5" x14ac:dyDescent="0.25">
      <c r="D451" t="s">
        <v>879</v>
      </c>
      <c r="E451" t="s">
        <v>1405</v>
      </c>
    </row>
    <row r="452" spans="4:5" x14ac:dyDescent="0.25">
      <c r="D452" t="s">
        <v>579</v>
      </c>
      <c r="E452" t="s">
        <v>1406</v>
      </c>
    </row>
    <row r="453" spans="4:5" x14ac:dyDescent="0.25">
      <c r="D453" t="s">
        <v>773</v>
      </c>
      <c r="E453" t="s">
        <v>1407</v>
      </c>
    </row>
    <row r="454" spans="4:5" x14ac:dyDescent="0.25">
      <c r="D454" t="s">
        <v>845</v>
      </c>
      <c r="E454" t="s">
        <v>1408</v>
      </c>
    </row>
    <row r="455" spans="4:5" x14ac:dyDescent="0.25">
      <c r="D455" t="s">
        <v>599</v>
      </c>
      <c r="E455" t="s">
        <v>1409</v>
      </c>
    </row>
    <row r="456" spans="4:5" x14ac:dyDescent="0.25">
      <c r="D456" t="s">
        <v>702</v>
      </c>
      <c r="E456" t="s">
        <v>1410</v>
      </c>
    </row>
    <row r="457" spans="4:5" x14ac:dyDescent="0.25">
      <c r="D457" t="s">
        <v>677</v>
      </c>
      <c r="E457" t="s">
        <v>1411</v>
      </c>
    </row>
    <row r="458" spans="4:5" x14ac:dyDescent="0.25">
      <c r="D458" t="s">
        <v>843</v>
      </c>
      <c r="E458" t="s">
        <v>1412</v>
      </c>
    </row>
    <row r="459" spans="4:5" x14ac:dyDescent="0.25">
      <c r="D459" t="s">
        <v>606</v>
      </c>
      <c r="E459" t="s">
        <v>1413</v>
      </c>
    </row>
    <row r="460" spans="4:5" x14ac:dyDescent="0.25">
      <c r="D460" t="s">
        <v>687</v>
      </c>
      <c r="E460" t="s">
        <v>1414</v>
      </c>
    </row>
    <row r="461" spans="4:5" x14ac:dyDescent="0.25">
      <c r="D461" t="s">
        <v>795</v>
      </c>
      <c r="E461" t="s">
        <v>1415</v>
      </c>
    </row>
    <row r="462" spans="4:5" x14ac:dyDescent="0.25">
      <c r="D462" t="s">
        <v>2447</v>
      </c>
      <c r="E462" t="s">
        <v>2450</v>
      </c>
    </row>
    <row r="463" spans="4:5" x14ac:dyDescent="0.25">
      <c r="D463" t="s">
        <v>2444</v>
      </c>
      <c r="E463" t="s">
        <v>2448</v>
      </c>
    </row>
    <row r="464" spans="4:5" x14ac:dyDescent="0.25">
      <c r="D464" t="s">
        <v>2446</v>
      </c>
      <c r="E464" t="s">
        <v>2449</v>
      </c>
    </row>
  </sheetData>
  <sortState xmlns:xlrd2="http://schemas.microsoft.com/office/spreadsheetml/2017/richdata2" ref="D15:D462">
    <sortCondition ref="D462"/>
  </sortState>
  <dataConsolidate/>
  <dataValidations count="1">
    <dataValidation type="list" allowBlank="1" showInputMessage="1" showErrorMessage="1" sqref="AH2:AH16" xr:uid="{A7EEA540-CAAF-4B71-AE06-E9D70E5A99D5}">
      <formula1>$B$57</formula1>
    </dataValidation>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L Q D A A B Q S w M E F A A C A A g A 6 I I 1 U z Q y J n e m A A A A 9 Q A A A B I A H A B D b 2 5 m a W c v U G F j a 2 F n Z S 5 4 b W w g o h g A K K A U A A A A A A A A A A A A A A A A A A A A A A A A A A A A e 7 9 7 v 4 1 9 R W 6 O Q l l q U X F m f p 6 t k q G e g Z J C a l 5 y f k p m X r q t U m l J m q 6 F k r 2 d T U B i c n Z i e q o C U H F e s V V F c a a t U k Z J S Y G V v n 5 5 e b l e u b F e f l G 6 v p G B g a F + h K 9 P c H J G a m 6 i b m Z e c U l i X n K q E l x X C m F d S n Y 2 Y R D H 2 B n p W Z r p W Z g Y 6 R n Y 6 M P E b H w z 8 x D y R k D n g m S R B G 2 c S 3 N K S o t S 7 V L z d N 2 d b P R h X B t 9 q B f s A F B L A w Q U A A I A C A D o g j V T 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6 I I 1 U 6 F u b r m s A A A A 7 Q A A A B M A H A B G b 3 J t d W x h c y 9 T Z W N 0 a W 9 u M S 5 t I K I Y A C i g F A A A A A A A A A A A A A A A A A A A A A A A A A A A A G 2 N P Q u D M B i E 9 0 D + Q 0 g X B R G c x S k U O p Q u C h 3 E I e p b I + a j J B E U 8 b 8 3 J V O h t x z c H c 8 5 G P x s N K m j F y V G G D n B L Y z k x k c J 8 y T u f B d c 1 Q K k h J 1 U R I L H i A T V Z r U D h O S 6 D S B z t l o L 2 j + N X X p j l i Q 9 2 g d X U N F f E O 3 O l h n t w 7 T L I u h C m e B 6 C p / N / g Y a i A 3 v J e S N 5 d q 9 j F X M y F X p b + m S + J o d B 4 1 p Q T P i Q 0 M 8 b P 4 8 U 4 x m / R d b f g B Q S w E C L Q A U A A I A C A D o g j V T N D I m d 6 Y A A A D 1 A A A A E g A A A A A A A A A A A A A A A A A A A A A A Q 2 9 u Z m l n L 1 B h Y 2 t h Z 2 U u e G 1 s U E s B A i 0 A F A A C A A g A 6 I I 1 U w / K 6 a u k A A A A 6 Q A A A B M A A A A A A A A A A A A A A A A A 8 g A A A F t D b 2 5 0 Z W 5 0 X 1 R 5 c G V z X S 5 4 b W x Q S w E C L Q A U A A I A C A D o g j V T o W 5 u u a w A A A D t A A A A E w A A A A A A A A A A A A A A A A D j A Q A A R m 9 y b X V s Y X M v U 2 V j d G l v b j E u b V B L B Q Y A A A A A A w A D A M I A A A D c 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5 M C A A A A A A A A C o I 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x J d G V t P j x J d G V t T G 9 j Y X R p b 2 4 + P E l 0 Z W 1 U e X B l P k Z v c m 1 1 b G E 8 L 0 l 0 Z W 1 U e X B l P j x J d G V t U G F 0 a D 5 T Z W N 0 a W 9 u M S 9 I Y W R s Z W l n a E x h e W h h b V N o Z W x s Z X k 8 L 0 l 0 Z W 1 Q Y X R o P j w v S X R l b U x v Y 2 F 0 a W 9 u P j x T d G F i b G V F b n R y a W V z P j x F b n R y e S B U e X B l P S J J c 1 B y a X Z h d G U i I F Z h b H V l P S J s M C I g L z 4 8 R W 5 0 c n k g V H l w Z T 0 i R m l s b E V u Y W J s Z W Q i I F Z h b H V l P S J s M C I g L z 4 8 R W 5 0 c n k g V H l w Z T 0 i R m l s b E 9 i a m V j d F R 5 c G U i I F Z h b H V l P S J z Q 2 9 u b m V j d G l v b k 9 u b H k i I C 8 + P E V u d H J 5 I F R 5 c G U 9 I k Z p b G x U b 0 R h d G F N b 2 R l b E V u Y W J s Z W Q i I F Z h b H V l P S J s M C I g L z 4 8 R W 5 0 c n k g V H l w Z T 0 i Q n V m Z m V y T m V 4 d F J l Z n J l c 2 g i I F Z h b H V l P S J s M S I g L z 4 8 R W 5 0 c n k g V H l w Z T 0 i U m V z d W x 0 V H l w Z S I g V m F s d W U 9 I n N U Y W J s Z S I g L z 4 8 R W 5 0 c n k g V H l w Z T 0 i T m F t Z V V w Z G F 0 Z W R B Z n R l c k Z p b G w i I F Z h b H V l P S J s M C I g L z 4 8 R W 5 0 c n k g V H l w Z T 0 i T m F 2 a W d h d G l v b l N 0 Z X B O Y W 1 l I i B W Y W x 1 Z T 0 i c 0 5 h d m l n Y X R p b 2 4 i I C 8 + P E V u d H J 5 I F R 5 c G U 9 I k Z p b G x l Z E N v b X B s Z X R l U m V z d W x 0 V G 9 X b 3 J r c 2 h l Z X Q i I F Z h b H V l P S J s M S I g L z 4 8 R W 5 0 c n k g V H l w Z T 0 i Q W R k Z W R U b 0 R h d G F N b 2 R l b C I g V m F s d W U 9 I m w w I i A v P j x F b n R y e S B U e X B l P S J G a W x s Q 2 9 1 b n Q i I F Z h b H V l P S J s M y I g L z 4 8 R W 5 0 c n k g V H l w Z T 0 i R m l s b E V y c m 9 y Q 2 9 k Z S I g V m F s d W U 9 I n N V b m t u b 3 d u I i A v P j x F b n R y e S B U e X B l P S J G a W x s R X J y b 3 J D b 3 V u d C I g V m F s d W U 9 I m w w I i A v P j x F b n R y e S B U e X B l P S J G a W x s T G F z d F V w Z G F 0 Z W Q i I F Z h b H V l P S J k M j A y M S 0 w O S 0 y M V Q x N T o y M z o w M C 4 1 M D c 5 N z M 5 W i I g L z 4 8 R W 5 0 c n k g V H l w Z T 0 i R m l s b E N v b H V t b l R 5 c G V z I i B W Y W x 1 Z T 0 i c 0 J n P T 0 i I C 8 + P E V u d H J 5 I F R 5 c G U 9 I k Z p b G x D b 2 x 1 b W 5 O Y W 1 l c y I g V m F s d W U 9 I n N b J n F 1 b 3 Q 7 Q 2 9 s d W 1 u M S Z x d W 9 0 O 1 0 i I C 8 + P E V u d H J 5 I F R 5 c G U 9 I k Z p b G x T d G F 0 d X M i I F Z h b H V l P S J z Q 2 9 t c G x l d G U i I C 8 + P E V u d H J 5 I F R 5 c G U 9 I l J l b G F 0 a W 9 u c 2 h p c E l u Z m 9 D b 2 5 0 Y W l u Z X I i I F Z h b H V l P S J z e y Z x d W 9 0 O 2 N v b H V t b k N v d W 5 0 J n F 1 b 3 Q 7 O j E s J n F 1 b 3 Q 7 a 2 V 5 Q 2 9 s d W 1 u T m F t Z X M m c X V v d D s 6 W 1 0 s J n F 1 b 3 Q 7 c X V l c n l S Z W x h d G l v b n N o a X B z J n F 1 b 3 Q 7 O l t d L C Z x d W 9 0 O 2 N v b H V t b k l k Z W 5 0 a X R p Z X M m c X V v d D s 6 W y Z x d W 9 0 O 1 N l Y 3 R p b 2 4 x L 0 h h Z G x l a W d o T G F 5 a G F t U 2 h l b G x l e S 9 B d X R v U m V t b 3 Z l Z E N v b H V t b n M x L n t D b 2 x 1 b W 4 x L D B 9 J n F 1 b 3 Q 7 X S w m c X V v d D t D b 2 x 1 b W 5 D b 3 V u d C Z x d W 9 0 O z o x L C Z x d W 9 0 O 0 t l e U N v b H V t b k 5 h b W V z J n F 1 b 3 Q 7 O l t d L C Z x d W 9 0 O 0 N v b H V t b k l k Z W 5 0 a X R p Z X M m c X V v d D s 6 W y Z x d W 9 0 O 1 N l Y 3 R p b 2 4 x L 0 h h Z G x l a W d o T G F 5 a G F t U 2 h l b G x l e S 9 B d X R v U m V t b 3 Z l Z E N v b H V t b n M x L n t D b 2 x 1 b W 4 x L D B 9 J n F 1 b 3 Q 7 X S w m c X V v d D t S Z W x h d G l v b n N o a X B J b m Z v J n F 1 b 3 Q 7 O l t d f S I g L z 4 8 L 1 N 0 Y W J s Z U V u d H J p Z X M + P C 9 J d G V t P j x J d G V t P j x J d G V t T G 9 j Y X R p b 2 4 + P E l 0 Z W 1 U e X B l P k Z v c m 1 1 b G E 8 L 0 l 0 Z W 1 U e X B l P j x J d G V t U G F 0 a D 5 T Z W N 0 a W 9 u M S 9 I Y W R s Z W l n a E x h e W h h b V N o Z W x s Z X k v U 2 9 1 c m N l P C 9 J d G V t U G F 0 a D 4 8 L 0 l 0 Z W 1 M b 2 N h d G l v b j 4 8 U 3 R h Y m x l R W 5 0 c m l l c y A v P j w v S X R l b T 4 8 S X R l b T 4 8 S X R l b U x v Y 2 F 0 a W 9 u P j x J d G V t V H l w Z T 5 G b 3 J t d W x h P C 9 J d G V t V H l w Z T 4 8 S X R l b V B h d G g + U 2 V j d G l v b j E v S G F k b G V p Z 2 h M Y X l o Y W 1 T a G V s b G V 5 L 0 N o Y W 5 n Z W Q l M j B U e X B l P C 9 J d G V t U G F 0 a D 4 8 L 0 l 0 Z W 1 M b 2 N h d G l v b j 4 8 U 3 R h Y m x l R W 5 0 c m l l c y A v P j w v S X R l b T 4 8 L 0 l 0 Z W 1 z P j w v T G 9 j Y W x Q Y W N r Y W d l T W V 0 Y W R h d G F G a W x l P h Y A A A B Q S w U G A A A A A A A A A A A A A A A A A A A A A A A A 2 g A A A A E A A A D Q j J 3 f A R X R E Y x 6 A M B P w p f r A Q A A A E v 1 4 Y N J J S R I s G h n i 7 N w H V M A A A A A A g A A A A A A A 2 Y A A M A A A A A Q A A A A n 9 n k U p D N o V T N K P K g 8 B u P C w A A A A A E g A A A o A A A A B A A A A B 6 O o O P z q k T i T 0 0 0 m L b i U B c U A A A A F G E m F Y H 7 G b Z W d S Z n v Z + U r w u G E n 1 z z E d z S U l 5 C 2 l q Z L + g P I r 1 W L 9 Q a h D g z 2 h G X R l X g X t S k u K M n R L d L B 5 K 7 n a 9 A 0 P 1 1 0 l i o r k 5 o B R r 0 + / J 5 n I F A A A A H e j O T a u p x U 1 C F j 2 t x b 6 7 / M i o K 3 8 < / D a t a M a s h u p > 
</file>

<file path=customXml/itemProps1.xml><?xml version="1.0" encoding="utf-8"?>
<ds:datastoreItem xmlns:ds="http://schemas.openxmlformats.org/officeDocument/2006/customXml" ds:itemID="{6FC61652-23AC-4053-98D4-FCB3A1B05FB7}">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124</vt:i4>
      </vt:variant>
    </vt:vector>
  </HeadingPairs>
  <TitlesOfParts>
    <vt:vector size="128" baseType="lpstr">
      <vt:lpstr>PF1</vt:lpstr>
      <vt:lpstr>Fees</vt:lpstr>
      <vt:lpstr>FDList</vt:lpstr>
      <vt:lpstr>Structure</vt:lpstr>
      <vt:lpstr>ActonwGtWaldingfield</vt:lpstr>
      <vt:lpstr>AldeburghwithHazlewood</vt:lpstr>
      <vt:lpstr>AldeRiver</vt:lpstr>
      <vt:lpstr>AllParishes</vt:lpstr>
      <vt:lpstr>AthelingtonDenhametc</vt:lpstr>
      <vt:lpstr>BactonwithWyverstoneetc</vt:lpstr>
      <vt:lpstr>BadwellandWalsham</vt:lpstr>
      <vt:lpstr>Bansfield</vt:lpstr>
      <vt:lpstr>BarrowBenefice</vt:lpstr>
      <vt:lpstr>Beccles</vt:lpstr>
      <vt:lpstr>Benefice</vt:lpstr>
      <vt:lpstr>BENEFICES</vt:lpstr>
      <vt:lpstr>BeneOrebeck</vt:lpstr>
      <vt:lpstr>BildestonwWattishametc</vt:lpstr>
      <vt:lpstr>BlackbourneTeam</vt:lpstr>
      <vt:lpstr>BlythValley</vt:lpstr>
      <vt:lpstr>BoxfordEdGrotonetc</vt:lpstr>
      <vt:lpstr>BoxRiver</vt:lpstr>
      <vt:lpstr>BradfieldSClareetc</vt:lpstr>
      <vt:lpstr>BramfordwithLittleBlakenhametc</vt:lpstr>
      <vt:lpstr>Brandon</vt:lpstr>
      <vt:lpstr>BSEChristChurch</vt:lpstr>
      <vt:lpstr>BSEMaryandPeter</vt:lpstr>
      <vt:lpstr>Bungay</vt:lpstr>
      <vt:lpstr>BureswithAssingtonetc</vt:lpstr>
      <vt:lpstr>CapelwLtandGtWenham</vt:lpstr>
      <vt:lpstr>Carlford</vt:lpstr>
      <vt:lpstr>Chadbrook</vt:lpstr>
      <vt:lpstr>Claydon</vt:lpstr>
      <vt:lpstr>Coddenham</vt:lpstr>
      <vt:lpstr>ColneysRuralBene</vt:lpstr>
      <vt:lpstr>CombsandLtFinborough</vt:lpstr>
      <vt:lpstr>DebenhamandHelmingham</vt:lpstr>
      <vt:lpstr>EastBergholtandBrantham</vt:lpstr>
      <vt:lpstr>ElmsettwitAldhametc</vt:lpstr>
      <vt:lpstr>Elmswell</vt:lpstr>
      <vt:lpstr>ExningStMartin</vt:lpstr>
      <vt:lpstr>Eye</vt:lpstr>
      <vt:lpstr>FDList</vt:lpstr>
      <vt:lpstr>FDS</vt:lpstr>
      <vt:lpstr>FelixStJohn</vt:lpstr>
      <vt:lpstr>FelixstoweChristchurch</vt:lpstr>
      <vt:lpstr>FelixStPeterandPaul</vt:lpstr>
      <vt:lpstr>ForestHeath</vt:lpstr>
      <vt:lpstr>FourRivers</vt:lpstr>
      <vt:lpstr>Framlingham</vt:lpstr>
      <vt:lpstr>GlemValley</vt:lpstr>
      <vt:lpstr>GreatBartonandThurston</vt:lpstr>
      <vt:lpstr>GreatCornard</vt:lpstr>
      <vt:lpstr>GreatFinbowithetc</vt:lpstr>
      <vt:lpstr>GtandLtBealingsetc</vt:lpstr>
      <vt:lpstr>Hadleigh</vt:lpstr>
      <vt:lpstr>HaughleywithWetherdenetc</vt:lpstr>
      <vt:lpstr>HaveWithersfield</vt:lpstr>
      <vt:lpstr>HevenUbbesHuntandCook</vt:lpstr>
      <vt:lpstr>HighamHoltonetc</vt:lpstr>
      <vt:lpstr>Horringer</vt:lpstr>
      <vt:lpstr>HundredRiver</vt:lpstr>
      <vt:lpstr>IpsAllHallows</vt:lpstr>
      <vt:lpstr>IpsStAugustine</vt:lpstr>
      <vt:lpstr>IpsStBart</vt:lpstr>
      <vt:lpstr>IpsStFran</vt:lpstr>
      <vt:lpstr>IpsStMaryatElms</vt:lpstr>
      <vt:lpstr>IpsStMaryleTower</vt:lpstr>
      <vt:lpstr>IpsStMattTriangleAS</vt:lpstr>
      <vt:lpstr>IpsStThomas</vt:lpstr>
      <vt:lpstr>IpswichStHelenetc</vt:lpstr>
      <vt:lpstr>IpswichStMargaret</vt:lpstr>
      <vt:lpstr>IpswichStoke</vt:lpstr>
      <vt:lpstr>IpswichStPeter</vt:lpstr>
      <vt:lpstr>Kesgrave</vt:lpstr>
      <vt:lpstr>Lavenham</vt:lpstr>
      <vt:lpstr>LeisSizewell</vt:lpstr>
      <vt:lpstr>MartBrightwell</vt:lpstr>
      <vt:lpstr>MeltUfford</vt:lpstr>
      <vt:lpstr>Mendlesham</vt:lpstr>
      <vt:lpstr>MidLoes</vt:lpstr>
      <vt:lpstr>MildenhallTeam</vt:lpstr>
      <vt:lpstr>MissionIpsEast</vt:lpstr>
      <vt:lpstr>MonksEleighwChelsworthetc</vt:lpstr>
      <vt:lpstr>NeedhamMarketwithBadley</vt:lpstr>
      <vt:lpstr>Newmarket_All_Saints</vt:lpstr>
      <vt:lpstr>NewmarketAllSaints</vt:lpstr>
      <vt:lpstr>NewmarketStMary</vt:lpstr>
      <vt:lpstr>NorthBosmere</vt:lpstr>
      <vt:lpstr>NorthBuryLarkValley</vt:lpstr>
      <vt:lpstr>NorthHartismere</vt:lpstr>
      <vt:lpstr>NorthSamford</vt:lpstr>
      <vt:lpstr>PakenhamwNortonetc</vt:lpstr>
      <vt:lpstr>RattlesdenThorpeetc</vt:lpstr>
      <vt:lpstr>Redgravecum</vt:lpstr>
      <vt:lpstr>RoughamBeytonetc</vt:lpstr>
      <vt:lpstr>Rushmere</vt:lpstr>
      <vt:lpstr>Sancroft</vt:lpstr>
      <vt:lpstr>SantonDownhametc</vt:lpstr>
      <vt:lpstr>SaxKelsalecumCarlton</vt:lpstr>
      <vt:lpstr>SoleBay</vt:lpstr>
      <vt:lpstr>SouthBosmereEight</vt:lpstr>
      <vt:lpstr>SouthHartismere</vt:lpstr>
      <vt:lpstr>Stanton</vt:lpstr>
      <vt:lpstr>StEdmundWay</vt:lpstr>
      <vt:lpstr>StokebyNaylandetc</vt:lpstr>
      <vt:lpstr>StourheadBenefice</vt:lpstr>
      <vt:lpstr>StourValley</vt:lpstr>
      <vt:lpstr>Stowmarket</vt:lpstr>
      <vt:lpstr>SudburyAllSaintswithetc</vt:lpstr>
      <vt:lpstr>SudburyStGregory</vt:lpstr>
      <vt:lpstr>SuffolkHeights</vt:lpstr>
      <vt:lpstr>The_Benefice_of_Carlford</vt:lpstr>
      <vt:lpstr>TheSaints</vt:lpstr>
      <vt:lpstr>TheShoreline</vt:lpstr>
      <vt:lpstr>TheYoxmere</vt:lpstr>
      <vt:lpstr>TwoRivers</vt:lpstr>
      <vt:lpstr>UpperAlde</vt:lpstr>
      <vt:lpstr>WaltTrimley</vt:lpstr>
      <vt:lpstr>Whitton</vt:lpstr>
      <vt:lpstr>WickhamMarket</vt:lpstr>
      <vt:lpstr>WilfordPeninsula</vt:lpstr>
      <vt:lpstr>WoodStJohn</vt:lpstr>
      <vt:lpstr>WoodStMary</vt:lpstr>
      <vt:lpstr>WoolDrinkstone</vt:lpstr>
      <vt:lpstr>WorlinghamBarnbyNthCove</vt:lpstr>
      <vt:lpstr>WrenthamCovehitheetc</vt:lpstr>
      <vt:lpstr>WTandWBenefice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dc:creator>
  <cp:lastModifiedBy>Philip Keeble</cp:lastModifiedBy>
  <cp:lastPrinted>2019-11-07T15:34:16Z</cp:lastPrinted>
  <dcterms:created xsi:type="dcterms:W3CDTF">2017-01-29T12:32:07Z</dcterms:created>
  <dcterms:modified xsi:type="dcterms:W3CDTF">2021-09-23T11:16:44Z</dcterms:modified>
</cp:coreProperties>
</file>