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tewardship\CONTACTLESS GIVING\Resources\"/>
    </mc:Choice>
  </mc:AlternateContent>
  <xr:revisionPtr revIDLastSave="0" documentId="13_ncr:1_{87DD3D54-2574-488E-852F-0ECDBFF75A56}" xr6:coauthVersionLast="44" xr6:coauthVersionMax="44" xr10:uidLastSave="{00000000-0000-0000-0000-000000000000}"/>
  <bookViews>
    <workbookView xWindow="-120" yWindow="-120" windowWidth="29040" windowHeight="15840" xr2:uid="{52453AD2-65FD-40B7-908D-B8F8B91F240B}"/>
  </bookViews>
  <sheets>
    <sheet name="Terminal Overview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0" i="1" l="1"/>
  <c r="K12" i="1"/>
  <c r="K15" i="1"/>
  <c r="H20" i="1" l="1"/>
  <c r="H19" i="1"/>
  <c r="H14" i="1"/>
  <c r="H12" i="1"/>
  <c r="G14" i="1"/>
  <c r="G12" i="1"/>
  <c r="K19" i="1"/>
  <c r="K20" i="1" s="1"/>
  <c r="H15" i="1"/>
  <c r="G15" i="1"/>
  <c r="L19" i="1" l="1"/>
  <c r="I18" i="1" l="1"/>
  <c r="H18" i="1"/>
  <c r="K17" i="1"/>
  <c r="H17" i="1"/>
  <c r="G17" i="1"/>
  <c r="H21" i="1"/>
  <c r="L14" i="1"/>
  <c r="G13" i="1"/>
  <c r="L15" i="1" l="1"/>
  <c r="L20" i="1" s="1"/>
  <c r="L21" i="1" s="1"/>
</calcChain>
</file>

<file path=xl/sharedStrings.xml><?xml version="1.0" encoding="utf-8"?>
<sst xmlns="http://schemas.openxmlformats.org/spreadsheetml/2006/main" count="132" uniqueCount="79">
  <si>
    <t>Provider</t>
  </si>
  <si>
    <t>Transaction Fee</t>
  </si>
  <si>
    <t>Offline Payments</t>
  </si>
  <si>
    <t>Comments</t>
  </si>
  <si>
    <t>No</t>
  </si>
  <si>
    <t>Yes</t>
  </si>
  <si>
    <t>None</t>
  </si>
  <si>
    <t>Battery Life</t>
  </si>
  <si>
    <t>8 hours</t>
  </si>
  <si>
    <t>Interactive Screen</t>
  </si>
  <si>
    <t>Monthly Service Fee</t>
  </si>
  <si>
    <t>N/A</t>
  </si>
  <si>
    <t>https://www.parishbuying.org.uk/categories/contactless-donations/self-service-units/tabletop-units</t>
  </si>
  <si>
    <t>For more information visit:</t>
  </si>
  <si>
    <t>Contact Lee Jukes, Stewardship Manager, at lee.jukes@cofesuffolk.org for further guidance.</t>
  </si>
  <si>
    <t>5 hours</t>
  </si>
  <si>
    <t>12 months x £36                 24 months x £18</t>
  </si>
  <si>
    <t>500 Tx</t>
  </si>
  <si>
    <t>Contactless Donation Terminals - Suppliers</t>
  </si>
  <si>
    <t>3 Hours</t>
  </si>
  <si>
    <t xml:space="preserve">See Parish Buying </t>
  </si>
  <si>
    <t>Medium - Large</t>
  </si>
  <si>
    <t>Small- Medium</t>
  </si>
  <si>
    <t>Small</t>
  </si>
  <si>
    <t>12 months x £12</t>
  </si>
  <si>
    <t>TBD</t>
  </si>
  <si>
    <t>£866-£891</t>
  </si>
  <si>
    <t>Setup Fee + Postage</t>
  </si>
  <si>
    <t>Hardware</t>
  </si>
  <si>
    <t>&gt;Large</t>
  </si>
  <si>
    <t xml:space="preserve">Price range reflects range of stands available. </t>
  </si>
  <si>
    <t>5 days</t>
  </si>
  <si>
    <r>
      <rPr>
        <i/>
        <sz val="14"/>
        <color theme="1"/>
        <rFont val="Tahoma"/>
        <family val="2"/>
      </rPr>
      <t>Payment</t>
    </r>
    <r>
      <rPr>
        <sz val="14"/>
        <color theme="1"/>
        <rFont val="Tahoma"/>
        <family val="2"/>
      </rPr>
      <t xml:space="preserve"> terminal first and a </t>
    </r>
    <r>
      <rPr>
        <i/>
        <sz val="14"/>
        <color theme="1"/>
        <rFont val="Tahoma"/>
        <family val="2"/>
      </rPr>
      <t xml:space="preserve">donation </t>
    </r>
    <r>
      <rPr>
        <sz val="14"/>
        <color theme="1"/>
        <rFont val="Tahoma"/>
        <family val="2"/>
      </rPr>
      <t>terminal second. Stand can be purchased for £10.</t>
    </r>
  </si>
  <si>
    <t>12 months x £220</t>
  </si>
  <si>
    <t>24 months x £120</t>
  </si>
  <si>
    <t>https://www.parishbuying.org.uk/categories/contactless-donations/attended-units</t>
  </si>
  <si>
    <t>Inbuilt Connectivity</t>
  </si>
  <si>
    <t>Requires Tablet/Phone</t>
  </si>
  <si>
    <t>Yes, 3G</t>
  </si>
  <si>
    <t>50 Tx</t>
  </si>
  <si>
    <t>Chip &amp; Pin</t>
  </si>
  <si>
    <t>https://www.mobiletransaction.org/sumup-3g-review/</t>
  </si>
  <si>
    <t>https://www.mobiletransaction.org/sumup-review/</t>
  </si>
  <si>
    <t>&gt;250 Tx</t>
  </si>
  <si>
    <t>https://www.mobiletransaction.org/izettle-review-uk/</t>
  </si>
  <si>
    <t>Link to Review</t>
  </si>
  <si>
    <t>Digital Receipts</t>
  </si>
  <si>
    <t>Contactless Payment Terminals - Suppliers</t>
  </si>
  <si>
    <t>Cheaper mains powered model available. Table mounted stand can be purchased for £65.</t>
  </si>
  <si>
    <t>Battery Life (Transactions)</t>
  </si>
  <si>
    <r>
      <t>Goodbox GBX Mini</t>
    </r>
    <r>
      <rPr>
        <b/>
        <vertAlign val="superscript"/>
        <sz val="16"/>
        <color theme="1"/>
        <rFont val="Tahoma"/>
        <family val="2"/>
      </rPr>
      <t>1</t>
    </r>
  </si>
  <si>
    <t>3 hours</t>
  </si>
  <si>
    <t>Additional battery can be purchased for £18, providing 3 hours extra life.</t>
  </si>
  <si>
    <r>
      <t>SumUp Air + Tablet</t>
    </r>
    <r>
      <rPr>
        <b/>
        <vertAlign val="superscript"/>
        <sz val="16"/>
        <color theme="1"/>
        <rFont val="Tahoma"/>
        <family val="2"/>
      </rPr>
      <t>2</t>
    </r>
  </si>
  <si>
    <r>
      <t>Goodbox Goodplate + GBx Mini</t>
    </r>
    <r>
      <rPr>
        <b/>
        <vertAlign val="superscript"/>
        <sz val="16"/>
        <color theme="1"/>
        <rFont val="Tahoma"/>
        <family val="2"/>
      </rPr>
      <t>3</t>
    </r>
  </si>
  <si>
    <r>
      <t>Goodbox GBx Core</t>
    </r>
    <r>
      <rPr>
        <b/>
        <vertAlign val="superscript"/>
        <sz val="16"/>
        <color theme="1"/>
        <rFont val="Tahoma"/>
        <family val="2"/>
      </rPr>
      <t>4</t>
    </r>
  </si>
  <si>
    <r>
      <t>Payacharity (Payter)</t>
    </r>
    <r>
      <rPr>
        <b/>
        <vertAlign val="superscript"/>
        <sz val="16"/>
        <color theme="1"/>
        <rFont val="Tahoma"/>
        <family val="2"/>
      </rPr>
      <t>5</t>
    </r>
  </si>
  <si>
    <r>
      <t>Payacharity (Payter) + Platform</t>
    </r>
    <r>
      <rPr>
        <b/>
        <vertAlign val="superscript"/>
        <sz val="16"/>
        <color theme="1"/>
        <rFont val="Tahoma"/>
        <family val="2"/>
      </rPr>
      <t>6</t>
    </r>
  </si>
  <si>
    <r>
      <t>Goodbox Core + Hybrid</t>
    </r>
    <r>
      <rPr>
        <b/>
        <vertAlign val="superscript"/>
        <sz val="16"/>
        <color theme="1"/>
        <rFont val="Tahoma"/>
        <family val="2"/>
      </rPr>
      <t>7</t>
    </r>
  </si>
  <si>
    <t>5 Hours</t>
  </si>
  <si>
    <t>GBx Core Only</t>
  </si>
  <si>
    <r>
      <t>Goodbox Core + Podium</t>
    </r>
    <r>
      <rPr>
        <b/>
        <vertAlign val="superscript"/>
        <sz val="16"/>
        <color theme="1"/>
        <rFont val="Tahoma"/>
        <family val="2"/>
      </rPr>
      <t>8</t>
    </r>
  </si>
  <si>
    <r>
      <t>Goodbox Pro</t>
    </r>
    <r>
      <rPr>
        <b/>
        <vertAlign val="superscript"/>
        <sz val="16"/>
        <color theme="1"/>
        <rFont val="Tahoma"/>
        <family val="2"/>
      </rPr>
      <t>9</t>
    </r>
  </si>
  <si>
    <t>Mains Operable</t>
  </si>
  <si>
    <t>Offline Donations</t>
  </si>
  <si>
    <t>Purchase  Monthly Option</t>
  </si>
  <si>
    <r>
      <t>SumUp Air</t>
    </r>
    <r>
      <rPr>
        <b/>
        <vertAlign val="superscript"/>
        <sz val="14"/>
        <color theme="1"/>
        <rFont val="Tahoma"/>
        <family val="2"/>
      </rPr>
      <t>1</t>
    </r>
  </si>
  <si>
    <r>
      <t>iZettle Reader 2</t>
    </r>
    <r>
      <rPr>
        <b/>
        <vertAlign val="superscript"/>
        <sz val="14"/>
        <color theme="1"/>
        <rFont val="Tahoma"/>
        <family val="2"/>
      </rPr>
      <t>2</t>
    </r>
  </si>
  <si>
    <r>
      <t>Goodbox GBX Mini</t>
    </r>
    <r>
      <rPr>
        <b/>
        <vertAlign val="superscript"/>
        <sz val="14"/>
        <color theme="1"/>
        <rFont val="Tahoma"/>
        <family val="2"/>
      </rPr>
      <t>4</t>
    </r>
  </si>
  <si>
    <t>2.50% + 5p</t>
  </si>
  <si>
    <t>Church "Size" i.e. busyness</t>
  </si>
  <si>
    <r>
      <t>*Sumup 3G</t>
    </r>
    <r>
      <rPr>
        <b/>
        <vertAlign val="superscript"/>
        <sz val="14"/>
        <color theme="1"/>
        <rFont val="Tahoma"/>
        <family val="2"/>
      </rPr>
      <t>3</t>
    </r>
  </si>
  <si>
    <r>
      <t xml:space="preserve">* Not currently available through Parish Buying - offered directly through Sumup: </t>
    </r>
    <r>
      <rPr>
        <b/>
        <u/>
        <sz val="10"/>
        <color theme="8" tint="-0.249977111117893"/>
        <rFont val="Tahoma"/>
        <family val="2"/>
      </rPr>
      <t>https://sumup.co.uk/3g-credit-card-reader/</t>
    </r>
    <r>
      <rPr>
        <b/>
        <sz val="10"/>
        <color theme="4" tint="0.59999389629810485"/>
        <rFont val="Tahoma"/>
        <family val="2"/>
      </rPr>
      <t xml:space="preserve"> .</t>
    </r>
  </si>
  <si>
    <t>2.25% + 10p</t>
  </si>
  <si>
    <t>Prices inclusive of VAT. Correct as of 13.02.2020</t>
  </si>
  <si>
    <r>
      <rPr>
        <b/>
        <sz val="14"/>
        <color theme="1"/>
        <rFont val="Tahoma"/>
        <family val="2"/>
      </rPr>
      <t>60-day Money Back Guarantee</t>
    </r>
    <r>
      <rPr>
        <sz val="14"/>
        <color theme="1"/>
        <rFont val="Tahoma"/>
        <family val="2"/>
      </rPr>
      <t>. Goodplate Powder White - £198. Goodbox Brass - £294.</t>
    </r>
  </si>
  <si>
    <r>
      <rPr>
        <b/>
        <sz val="14"/>
        <color theme="1"/>
        <rFont val="Tahoma"/>
        <family val="2"/>
      </rPr>
      <t>60-day Money Back Guarantee.</t>
    </r>
    <r>
      <rPr>
        <sz val="14"/>
        <color theme="1"/>
        <rFont val="Tahoma"/>
        <family val="2"/>
      </rPr>
      <t xml:space="preserve"> Additional battery handle can be purchased for £60, providing extra 6 hours life. Goodbox may charge a minimum of 1 hr design fee (£30/hr), depending on your needs.</t>
    </r>
  </si>
  <si>
    <r>
      <rPr>
        <b/>
        <sz val="14"/>
        <color theme="1"/>
        <rFont val="Tahoma"/>
        <family val="2"/>
      </rPr>
      <t>60-day Money Back Guarantee</t>
    </r>
    <r>
      <rPr>
        <sz val="14"/>
        <color theme="1"/>
        <rFont val="Tahoma"/>
        <family val="2"/>
      </rPr>
      <t>. Also collects cash and Gift Aid slips. £10 extra per anchor points for security chain.</t>
    </r>
  </si>
  <si>
    <r>
      <rPr>
        <b/>
        <sz val="14"/>
        <color theme="1"/>
        <rFont val="Tahoma"/>
        <family val="2"/>
      </rPr>
      <t>60-day Money Back Guarantee.</t>
    </r>
    <r>
      <rPr>
        <sz val="14"/>
        <color theme="1"/>
        <rFont val="Tahoma"/>
        <family val="2"/>
      </rPr>
      <t xml:space="preserve"> Price includes GBx Core and Podium. Retrofittable.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</si>
</sst>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&quot;£&quot;#,##0"/>
    <numFmt numFmtId="165" formatCode="&quot;£&quot;#,##0.00"/>
  </numFmts>
  <fonts count="1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Taq"/>
    </font>
    <font>
      <b/>
      <sz val="11"/>
      <color theme="1"/>
      <name val="Tahoma"/>
      <family val="2"/>
    </font>
    <font>
      <b/>
      <sz val="14"/>
      <color theme="1"/>
      <name val="Tahoma"/>
      <family val="2"/>
    </font>
    <font>
      <sz val="11"/>
      <color theme="1"/>
      <name val="Tahoma"/>
      <family val="2"/>
    </font>
    <font>
      <b/>
      <sz val="14"/>
      <color theme="0"/>
      <name val="Tahoma"/>
      <family val="2"/>
    </font>
    <font>
      <sz val="14"/>
      <color theme="1"/>
      <name val="Tahoma"/>
      <family val="2"/>
    </font>
    <font>
      <i/>
      <sz val="14"/>
      <color theme="1"/>
      <name val="Tahoma"/>
      <family val="2"/>
    </font>
    <font>
      <b/>
      <sz val="16"/>
      <color theme="1"/>
      <name val="Tahoma"/>
      <family val="2"/>
    </font>
    <font>
      <sz val="16"/>
      <color theme="1"/>
      <name val="Tahoma"/>
      <family val="2"/>
    </font>
    <font>
      <b/>
      <vertAlign val="superscript"/>
      <sz val="16"/>
      <color theme="1"/>
      <name val="Tahoma"/>
      <family val="2"/>
    </font>
    <font>
      <b/>
      <vertAlign val="superscript"/>
      <sz val="14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4" tint="0.59999389629810485"/>
      <name val="Tahoma"/>
      <family val="2"/>
    </font>
    <font>
      <b/>
      <u/>
      <sz val="10"/>
      <color theme="8" tint="-0.249977111117893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25408F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6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0" fontId="2" fillId="0" borderId="0" xfId="0" applyFont="1"/>
    <xf numFmtId="0" fontId="3" fillId="0" borderId="0" xfId="0" applyFont="1"/>
    <xf numFmtId="0" fontId="5" fillId="0" borderId="0" xfId="0" applyFont="1"/>
    <xf numFmtId="0" fontId="1" fillId="0" borderId="0" xfId="1" applyAlignment="1">
      <alignment horizontal="left"/>
    </xf>
    <xf numFmtId="0" fontId="3" fillId="0" borderId="0" xfId="0" applyFont="1" applyAlignment="1"/>
    <xf numFmtId="0" fontId="0" fillId="0" borderId="0" xfId="0" applyFill="1" applyBorder="1"/>
    <xf numFmtId="0" fontId="3" fillId="0" borderId="0" xfId="0" applyFont="1" applyAlignment="1">
      <alignment vertical="center"/>
    </xf>
    <xf numFmtId="0" fontId="6" fillId="2" borderId="14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7" fillId="0" borderId="11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0" fontId="7" fillId="0" borderId="5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164" fontId="7" fillId="3" borderId="10" xfId="0" applyNumberFormat="1" applyFont="1" applyFill="1" applyBorder="1" applyAlignment="1">
      <alignment horizontal="center" vertical="center"/>
    </xf>
    <xf numFmtId="10" fontId="7" fillId="3" borderId="11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4" fontId="7" fillId="3" borderId="7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164" fontId="7" fillId="3" borderId="4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/>
    </xf>
    <xf numFmtId="164" fontId="7" fillId="3" borderId="5" xfId="0" applyNumberFormat="1" applyFont="1" applyFill="1" applyBorder="1" applyAlignment="1">
      <alignment horizontal="center" vertical="center" wrapText="1"/>
    </xf>
    <xf numFmtId="10" fontId="7" fillId="3" borderId="5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6" fontId="7" fillId="3" borderId="4" xfId="0" applyNumberFormat="1" applyFont="1" applyFill="1" applyBorder="1" applyAlignment="1">
      <alignment horizontal="center" vertical="center" wrapText="1"/>
    </xf>
    <xf numFmtId="6" fontId="7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textRotation="90" wrapText="1"/>
    </xf>
    <xf numFmtId="0" fontId="7" fillId="3" borderId="6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10" fontId="7" fillId="0" borderId="0" xfId="0" applyNumberFormat="1" applyFont="1" applyFill="1" applyBorder="1" applyAlignment="1">
      <alignment horizontal="center" vertical="center"/>
    </xf>
    <xf numFmtId="6" fontId="7" fillId="0" borderId="10" xfId="0" applyNumberFormat="1" applyFont="1" applyFill="1" applyBorder="1" applyAlignment="1">
      <alignment horizontal="center" vertical="center" wrapText="1"/>
    </xf>
    <xf numFmtId="165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164" fontId="7" fillId="0" borderId="7" xfId="0" applyNumberFormat="1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4" fontId="7" fillId="0" borderId="4" xfId="0" applyNumberFormat="1" applyFont="1" applyFill="1" applyBorder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7" fillId="3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165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10" fontId="7" fillId="0" borderId="1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textRotation="90" wrapText="1"/>
    </xf>
    <xf numFmtId="0" fontId="13" fillId="0" borderId="0" xfId="0" applyFont="1"/>
    <xf numFmtId="8" fontId="7" fillId="3" borderId="5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 wrapText="1"/>
    </xf>
    <xf numFmtId="164" fontId="7" fillId="0" borderId="11" xfId="0" applyNumberFormat="1" applyFont="1" applyBorder="1" applyAlignment="1">
      <alignment horizontal="center" vertical="center" wrapText="1"/>
    </xf>
    <xf numFmtId="165" fontId="7" fillId="0" borderId="5" xfId="0" applyNumberFormat="1" applyFont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textRotation="90"/>
    </xf>
    <xf numFmtId="0" fontId="4" fillId="0" borderId="9" xfId="0" applyFont="1" applyBorder="1" applyAlignment="1">
      <alignment horizontal="center" vertical="center" textRotation="90"/>
    </xf>
    <xf numFmtId="0" fontId="4" fillId="0" borderId="1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164" fontId="7" fillId="0" borderId="10" xfId="0" applyNumberFormat="1" applyFont="1" applyBorder="1" applyAlignment="1">
      <alignment horizontal="center" vertical="center"/>
    </xf>
    <xf numFmtId="164" fontId="7" fillId="0" borderId="5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textRotation="90" wrapText="1"/>
    </xf>
    <xf numFmtId="0" fontId="4" fillId="3" borderId="3" xfId="0" applyFont="1" applyFill="1" applyBorder="1" applyAlignment="1">
      <alignment horizontal="center" vertical="center" textRotation="90" wrapText="1"/>
    </xf>
    <xf numFmtId="0" fontId="4" fillId="3" borderId="9" xfId="0" applyFont="1" applyFill="1" applyBorder="1" applyAlignment="1">
      <alignment horizontal="center" vertical="center" textRotation="90" wrapText="1"/>
    </xf>
    <xf numFmtId="0" fontId="7" fillId="3" borderId="5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 wrapText="1"/>
    </xf>
    <xf numFmtId="0" fontId="4" fillId="0" borderId="8" xfId="0" applyFont="1" applyBorder="1" applyAlignment="1">
      <alignment horizontal="center" vertical="center" textRotation="90" wrapText="1"/>
    </xf>
    <xf numFmtId="0" fontId="7" fillId="3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2540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220927</xdr:colOff>
      <xdr:row>0</xdr:row>
      <xdr:rowOff>39689</xdr:rowOff>
    </xdr:from>
    <xdr:to>
      <xdr:col>4</xdr:col>
      <xdr:colOff>1618676</xdr:colOff>
      <xdr:row>3</xdr:row>
      <xdr:rowOff>181483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521" y="39689"/>
          <a:ext cx="2433593" cy="713294"/>
        </a:xfrm>
        <a:prstGeom prst="rect">
          <a:avLst/>
        </a:prstGeom>
      </xdr:spPr>
    </xdr:pic>
    <xdr:clientData/>
  </xdr:twoCellAnchor>
  <xdr:twoCellAnchor editAs="oneCell">
    <xdr:from>
      <xdr:col>10</xdr:col>
      <xdr:colOff>1173957</xdr:colOff>
      <xdr:row>55</xdr:row>
      <xdr:rowOff>130969</xdr:rowOff>
    </xdr:from>
    <xdr:to>
      <xdr:col>11</xdr:col>
      <xdr:colOff>1278359</xdr:colOff>
      <xdr:row>67</xdr:row>
      <xdr:rowOff>149185</xdr:rowOff>
    </xdr:to>
    <xdr:pic>
      <xdr:nvPicPr>
        <xdr:cNvPr id="25" name="Picture 24" descr="https://www.parishbuying.org.uk/images/Categories/Energy/GP_and_GBx_Mini_1.jpg">
          <a:extLst>
            <a:ext uri="{FF2B5EF4-FFF2-40B4-BE49-F238E27FC236}">
              <a16:creationId xmlns:a16="http://schemas.microsoft.com/office/drawing/2014/main" id="{E0DE6084-FCB6-462D-9329-BA9D3E1EF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t="4317" r="19634"/>
        <a:stretch/>
      </xdr:blipFill>
      <xdr:spPr bwMode="auto">
        <a:xfrm>
          <a:off x="10008395" y="14085094"/>
          <a:ext cx="1378371" cy="230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95249</xdr:colOff>
      <xdr:row>53</xdr:row>
      <xdr:rowOff>59531</xdr:rowOff>
    </xdr:from>
    <xdr:to>
      <xdr:col>10</xdr:col>
      <xdr:colOff>202403</xdr:colOff>
      <xdr:row>54</xdr:row>
      <xdr:rowOff>154782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556F14B4-28E3-4B70-80ED-8C297391C8BE}"/>
            </a:ext>
          </a:extLst>
        </xdr:cNvPr>
        <xdr:cNvSpPr txBox="1"/>
      </xdr:nvSpPr>
      <xdr:spPr>
        <a:xfrm>
          <a:off x="7631905" y="13632656"/>
          <a:ext cx="1404936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3G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</a:p>
      </xdr:txBody>
    </xdr:sp>
    <xdr:clientData/>
  </xdr:twoCellAnchor>
  <xdr:twoCellAnchor>
    <xdr:from>
      <xdr:col>4</xdr:col>
      <xdr:colOff>533401</xdr:colOff>
      <xdr:row>53</xdr:row>
      <xdr:rowOff>57149</xdr:rowOff>
    </xdr:from>
    <xdr:to>
      <xdr:col>4</xdr:col>
      <xdr:colOff>2476499</xdr:colOff>
      <xdr:row>54</xdr:row>
      <xdr:rowOff>119062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D16883E-F706-4509-AA0F-A475399B105C}"/>
            </a:ext>
          </a:extLst>
        </xdr:cNvPr>
        <xdr:cNvSpPr txBox="1"/>
      </xdr:nvSpPr>
      <xdr:spPr>
        <a:xfrm>
          <a:off x="1747839" y="14058899"/>
          <a:ext cx="1943098" cy="252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</a:t>
          </a:r>
          <a:endParaRPr lang="en-GB" sz="1400" b="1" baseline="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10</xdr:col>
      <xdr:colOff>1078702</xdr:colOff>
      <xdr:row>53</xdr:row>
      <xdr:rowOff>45241</xdr:rowOff>
    </xdr:from>
    <xdr:to>
      <xdr:col>11</xdr:col>
      <xdr:colOff>1643063</xdr:colOff>
      <xdr:row>54</xdr:row>
      <xdr:rowOff>140492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9609710-6AFC-4CAF-AA8B-2E7FAAA822C2}"/>
            </a:ext>
          </a:extLst>
        </xdr:cNvPr>
        <xdr:cNvSpPr txBox="1"/>
      </xdr:nvSpPr>
      <xdr:spPr>
        <a:xfrm>
          <a:off x="9913140" y="13618366"/>
          <a:ext cx="183832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</a:p>
      </xdr:txBody>
    </xdr:sp>
    <xdr:clientData/>
  </xdr:twoCellAnchor>
  <xdr:twoCellAnchor>
    <xdr:from>
      <xdr:col>6</xdr:col>
      <xdr:colOff>273843</xdr:colOff>
      <xdr:row>53</xdr:row>
      <xdr:rowOff>59530</xdr:rowOff>
    </xdr:from>
    <xdr:to>
      <xdr:col>7</xdr:col>
      <xdr:colOff>1202531</xdr:colOff>
      <xdr:row>54</xdr:row>
      <xdr:rowOff>154781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71C83BC-6FA9-49A5-B624-472463167482}"/>
            </a:ext>
          </a:extLst>
        </xdr:cNvPr>
        <xdr:cNvSpPr txBox="1"/>
      </xdr:nvSpPr>
      <xdr:spPr>
        <a:xfrm>
          <a:off x="4571999" y="13632655"/>
          <a:ext cx="1905001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iZettle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Reader 2</a:t>
          </a:r>
          <a:r>
            <a:rPr lang="en-GB" sz="14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</a:p>
      </xdr:txBody>
    </xdr:sp>
    <xdr:clientData/>
  </xdr:twoCellAnchor>
  <xdr:twoCellAnchor editAs="oneCell">
    <xdr:from>
      <xdr:col>4</xdr:col>
      <xdr:colOff>357186</xdr:colOff>
      <xdr:row>54</xdr:row>
      <xdr:rowOff>130970</xdr:rowOff>
    </xdr:from>
    <xdr:to>
      <xdr:col>4</xdr:col>
      <xdr:colOff>2562308</xdr:colOff>
      <xdr:row>64</xdr:row>
      <xdr:rowOff>71438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CC1BBC0-E499-460E-A1A7-7776D83A6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6067"/>
        <a:stretch/>
      </xdr:blipFill>
      <xdr:spPr>
        <a:xfrm>
          <a:off x="1571624" y="13894595"/>
          <a:ext cx="2205122" cy="1845468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</xdr:colOff>
      <xdr:row>55</xdr:row>
      <xdr:rowOff>96797</xdr:rowOff>
    </xdr:from>
    <xdr:to>
      <xdr:col>10</xdr:col>
      <xdr:colOff>209550</xdr:colOff>
      <xdr:row>67</xdr:row>
      <xdr:rowOff>38524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0813CF7-104C-4D24-B941-DABB2F33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4280" y="14050922"/>
          <a:ext cx="1459707" cy="2227727"/>
        </a:xfrm>
        <a:prstGeom prst="rect">
          <a:avLst/>
        </a:prstGeom>
      </xdr:spPr>
    </xdr:pic>
    <xdr:clientData/>
  </xdr:twoCellAnchor>
  <xdr:twoCellAnchor editAs="oneCell">
    <xdr:from>
      <xdr:col>6</xdr:col>
      <xdr:colOff>309562</xdr:colOff>
      <xdr:row>55</xdr:row>
      <xdr:rowOff>117309</xdr:rowOff>
    </xdr:from>
    <xdr:to>
      <xdr:col>7</xdr:col>
      <xdr:colOff>1259680</xdr:colOff>
      <xdr:row>66</xdr:row>
      <xdr:rowOff>69048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E6B2F32-7FFC-4DA4-9787-7F4C9D96DB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4282"/>
        <a:stretch/>
      </xdr:blipFill>
      <xdr:spPr>
        <a:xfrm>
          <a:off x="4607718" y="14071434"/>
          <a:ext cx="1926431" cy="2047239"/>
        </a:xfrm>
        <a:prstGeom prst="rect">
          <a:avLst/>
        </a:prstGeom>
      </xdr:spPr>
    </xdr:pic>
    <xdr:clientData/>
  </xdr:twoCellAnchor>
  <xdr:twoCellAnchor editAs="oneCell">
    <xdr:from>
      <xdr:col>4</xdr:col>
      <xdr:colOff>1893622</xdr:colOff>
      <xdr:row>25</xdr:row>
      <xdr:rowOff>126549</xdr:rowOff>
    </xdr:from>
    <xdr:to>
      <xdr:col>6</xdr:col>
      <xdr:colOff>738187</xdr:colOff>
      <xdr:row>35</xdr:row>
      <xdr:rowOff>139818</xdr:rowOff>
    </xdr:to>
    <xdr:pic>
      <xdr:nvPicPr>
        <xdr:cNvPr id="33" name="Picture 32" descr="https://www.parishbuying.org.uk/images/Categories/Cardreader/SumUp-dual.jpg">
          <a:extLst>
            <a:ext uri="{FF2B5EF4-FFF2-40B4-BE49-F238E27FC236}">
              <a16:creationId xmlns:a16="http://schemas.microsoft.com/office/drawing/2014/main" id="{678D2878-992C-443F-A9CE-FA9F9BE81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70"/>
        <a:stretch/>
      </xdr:blipFill>
      <xdr:spPr bwMode="auto">
        <a:xfrm>
          <a:off x="3108060" y="7508424"/>
          <a:ext cx="2059252" cy="1918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214310</xdr:colOff>
      <xdr:row>25</xdr:row>
      <xdr:rowOff>11906</xdr:rowOff>
    </xdr:from>
    <xdr:to>
      <xdr:col>4</xdr:col>
      <xdr:colOff>1178491</xdr:colOff>
      <xdr:row>35</xdr:row>
      <xdr:rowOff>161089</xdr:rowOff>
    </xdr:to>
    <xdr:pic>
      <xdr:nvPicPr>
        <xdr:cNvPr id="34" name="Picture 33" descr="https://www.parishbuying.org.uk/images/Categories/Energy/GP_and_GBx_Mini_1.jpg">
          <a:extLst>
            <a:ext uri="{FF2B5EF4-FFF2-40B4-BE49-F238E27FC236}">
              <a16:creationId xmlns:a16="http://schemas.microsoft.com/office/drawing/2014/main" id="{828B8B7C-8C40-4782-B0D4-EDE58E6A3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760" r="19634"/>
        <a:stretch/>
      </xdr:blipFill>
      <xdr:spPr bwMode="auto">
        <a:xfrm>
          <a:off x="671510" y="6898481"/>
          <a:ext cx="1173731" cy="205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952500</xdr:colOff>
      <xdr:row>25</xdr:row>
      <xdr:rowOff>47625</xdr:rowOff>
    </xdr:from>
    <xdr:to>
      <xdr:col>11</xdr:col>
      <xdr:colOff>1104520</xdr:colOff>
      <xdr:row>37</xdr:row>
      <xdr:rowOff>7149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837BBCF-4F88-48D1-AA34-14A5B933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17906" y="7489031"/>
          <a:ext cx="1425989" cy="2245524"/>
        </a:xfrm>
        <a:prstGeom prst="rect">
          <a:avLst/>
        </a:prstGeom>
      </xdr:spPr>
    </xdr:pic>
    <xdr:clientData/>
  </xdr:twoCellAnchor>
  <xdr:twoCellAnchor editAs="oneCell">
    <xdr:from>
      <xdr:col>11</xdr:col>
      <xdr:colOff>1869281</xdr:colOff>
      <xdr:row>24</xdr:row>
      <xdr:rowOff>178596</xdr:rowOff>
    </xdr:from>
    <xdr:to>
      <xdr:col>15</xdr:col>
      <xdr:colOff>319318</xdr:colOff>
      <xdr:row>38</xdr:row>
      <xdr:rowOff>125422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545F851-1A36-4A43-93B1-8E0D8106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8656" y="7429502"/>
          <a:ext cx="2152881" cy="2613826"/>
        </a:xfrm>
        <a:prstGeom prst="rect">
          <a:avLst/>
        </a:prstGeom>
      </xdr:spPr>
    </xdr:pic>
    <xdr:clientData/>
  </xdr:twoCellAnchor>
  <xdr:twoCellAnchor editAs="oneCell">
    <xdr:from>
      <xdr:col>22</xdr:col>
      <xdr:colOff>428626</xdr:colOff>
      <xdr:row>23</xdr:row>
      <xdr:rowOff>122940</xdr:rowOff>
    </xdr:from>
    <xdr:to>
      <xdr:col>23</xdr:col>
      <xdr:colOff>2076451</xdr:colOff>
      <xdr:row>42</xdr:row>
      <xdr:rowOff>5227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79F6767-4EBA-4480-9DD7-FAA2F9921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811751" y="7314315"/>
          <a:ext cx="2255044" cy="3311287"/>
        </a:xfrm>
        <a:prstGeom prst="rect">
          <a:avLst/>
        </a:prstGeom>
      </xdr:spPr>
    </xdr:pic>
    <xdr:clientData/>
  </xdr:twoCellAnchor>
  <xdr:twoCellAnchor editAs="oneCell">
    <xdr:from>
      <xdr:col>15</xdr:col>
      <xdr:colOff>804864</xdr:colOff>
      <xdr:row>24</xdr:row>
      <xdr:rowOff>23812</xdr:rowOff>
    </xdr:from>
    <xdr:to>
      <xdr:col>19</xdr:col>
      <xdr:colOff>431144</xdr:colOff>
      <xdr:row>39</xdr:row>
      <xdr:rowOff>122235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ECF154AA-0EAA-45AC-BE30-1B465924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2" y="7405687"/>
          <a:ext cx="1971811" cy="2955923"/>
        </a:xfrm>
        <a:prstGeom prst="rect">
          <a:avLst/>
        </a:prstGeom>
      </xdr:spPr>
    </xdr:pic>
    <xdr:clientData/>
  </xdr:twoCellAnchor>
  <xdr:twoCellAnchor>
    <xdr:from>
      <xdr:col>2</xdr:col>
      <xdr:colOff>261937</xdr:colOff>
      <xdr:row>22</xdr:row>
      <xdr:rowOff>83344</xdr:rowOff>
    </xdr:from>
    <xdr:to>
      <xdr:col>5</xdr:col>
      <xdr:colOff>142874</xdr:colOff>
      <xdr:row>24</xdr:row>
      <xdr:rowOff>47625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14944086-7C1A-479B-93F5-79A3AFA1F47A}"/>
            </a:ext>
          </a:extLst>
        </xdr:cNvPr>
        <xdr:cNvSpPr txBox="1"/>
      </xdr:nvSpPr>
      <xdr:spPr>
        <a:xfrm>
          <a:off x="714375" y="7036594"/>
          <a:ext cx="3583780" cy="3452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strike="noStrike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GBX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4</xdr:col>
      <xdr:colOff>1871661</xdr:colOff>
      <xdr:row>22</xdr:row>
      <xdr:rowOff>92868</xdr:rowOff>
    </xdr:from>
    <xdr:to>
      <xdr:col>6</xdr:col>
      <xdr:colOff>976312</xdr:colOff>
      <xdr:row>23</xdr:row>
      <xdr:rowOff>188119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D889DA90-0CD7-4B73-B6C7-5B074D0C1FD8}"/>
            </a:ext>
          </a:extLst>
        </xdr:cNvPr>
        <xdr:cNvSpPr txBox="1"/>
      </xdr:nvSpPr>
      <xdr:spPr>
        <a:xfrm>
          <a:off x="3086099" y="7046118"/>
          <a:ext cx="218836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Sumup Air +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Tablet</a:t>
          </a:r>
        </a:p>
        <a:p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10</xdr:col>
      <xdr:colOff>795333</xdr:colOff>
      <xdr:row>22</xdr:row>
      <xdr:rowOff>128586</xdr:rowOff>
    </xdr:from>
    <xdr:to>
      <xdr:col>11</xdr:col>
      <xdr:colOff>1762125</xdr:colOff>
      <xdr:row>24</xdr:row>
      <xdr:rowOff>33337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AA6D21A3-BBDF-4BDD-80ED-495C97B3790A}"/>
            </a:ext>
          </a:extLst>
        </xdr:cNvPr>
        <xdr:cNvSpPr txBox="1"/>
      </xdr:nvSpPr>
      <xdr:spPr>
        <a:xfrm>
          <a:off x="9760739" y="6998492"/>
          <a:ext cx="2240761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4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GBX Core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13</xdr:col>
      <xdr:colOff>357188</xdr:colOff>
      <xdr:row>22</xdr:row>
      <xdr:rowOff>142874</xdr:rowOff>
    </xdr:from>
    <xdr:to>
      <xdr:col>15</xdr:col>
      <xdr:colOff>642937</xdr:colOff>
      <xdr:row>24</xdr:row>
      <xdr:rowOff>47625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152FFB7C-13FD-49CC-AA98-A71B160BD424}"/>
            </a:ext>
          </a:extLst>
        </xdr:cNvPr>
        <xdr:cNvSpPr txBox="1"/>
      </xdr:nvSpPr>
      <xdr:spPr>
        <a:xfrm>
          <a:off x="12501563" y="7012780"/>
          <a:ext cx="2083593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5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 </a:t>
          </a:r>
        </a:p>
      </xdr:txBody>
    </xdr:sp>
    <xdr:clientData/>
  </xdr:twoCellAnchor>
  <xdr:twoCellAnchor>
    <xdr:from>
      <xdr:col>7</xdr:col>
      <xdr:colOff>1402556</xdr:colOff>
      <xdr:row>22</xdr:row>
      <xdr:rowOff>116680</xdr:rowOff>
    </xdr:from>
    <xdr:to>
      <xdr:col>10</xdr:col>
      <xdr:colOff>178595</xdr:colOff>
      <xdr:row>24</xdr:row>
      <xdr:rowOff>21431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7DDB8EBC-C1F7-478D-BF1C-299D91C60249}"/>
            </a:ext>
          </a:extLst>
        </xdr:cNvPr>
        <xdr:cNvSpPr txBox="1"/>
      </xdr:nvSpPr>
      <xdr:spPr>
        <a:xfrm>
          <a:off x="6807994" y="6986586"/>
          <a:ext cx="2336007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3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Goodplate + GBX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Mini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23</xdr:col>
      <xdr:colOff>173830</xdr:colOff>
      <xdr:row>22</xdr:row>
      <xdr:rowOff>130968</xdr:rowOff>
    </xdr:from>
    <xdr:to>
      <xdr:col>23</xdr:col>
      <xdr:colOff>2166936</xdr:colOff>
      <xdr:row>24</xdr:row>
      <xdr:rowOff>71437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36A8D05-27A0-4004-A58A-7D187C11991C}"/>
            </a:ext>
          </a:extLst>
        </xdr:cNvPr>
        <xdr:cNvSpPr txBox="1"/>
      </xdr:nvSpPr>
      <xdr:spPr>
        <a:xfrm>
          <a:off x="18164174" y="7131843"/>
          <a:ext cx="1993106" cy="3214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8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Podium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15</xdr:col>
      <xdr:colOff>907257</xdr:colOff>
      <xdr:row>22</xdr:row>
      <xdr:rowOff>95251</xdr:rowOff>
    </xdr:from>
    <xdr:to>
      <xdr:col>20</xdr:col>
      <xdr:colOff>154781</xdr:colOff>
      <xdr:row>24</xdr:row>
      <xdr:rowOff>83345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1E5185E-043B-42F3-A06D-AD25F229CCBC}"/>
            </a:ext>
          </a:extLst>
        </xdr:cNvPr>
        <xdr:cNvSpPr txBox="1"/>
      </xdr:nvSpPr>
      <xdr:spPr>
        <a:xfrm>
          <a:off x="14123195" y="7096126"/>
          <a:ext cx="2200274" cy="3690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6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Payacharity Platform</a:t>
          </a:r>
        </a:p>
      </xdr:txBody>
    </xdr:sp>
    <xdr:clientData/>
  </xdr:twoCellAnchor>
  <xdr:twoCellAnchor>
    <xdr:from>
      <xdr:col>25</xdr:col>
      <xdr:colOff>942977</xdr:colOff>
      <xdr:row>22</xdr:row>
      <xdr:rowOff>0</xdr:rowOff>
    </xdr:from>
    <xdr:to>
      <xdr:col>25</xdr:col>
      <xdr:colOff>2524126</xdr:colOff>
      <xdr:row>23</xdr:row>
      <xdr:rowOff>73818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85A3E930-BCCA-4B0B-AD8B-23802A9A8E0F}"/>
            </a:ext>
          </a:extLst>
        </xdr:cNvPr>
        <xdr:cNvSpPr txBox="1"/>
      </xdr:nvSpPr>
      <xdr:spPr>
        <a:xfrm>
          <a:off x="20078702" y="6293642"/>
          <a:ext cx="158114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20</xdr:col>
      <xdr:colOff>369095</xdr:colOff>
      <xdr:row>25</xdr:row>
      <xdr:rowOff>4829</xdr:rowOff>
    </xdr:from>
    <xdr:to>
      <xdr:col>22</xdr:col>
      <xdr:colOff>488156</xdr:colOff>
      <xdr:row>39</xdr:row>
      <xdr:rowOff>167183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BB7D08B0-FFE8-48DB-BA27-DA06F0415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7783" y="7577204"/>
          <a:ext cx="1333498" cy="2829354"/>
        </a:xfrm>
        <a:prstGeom prst="rect">
          <a:avLst/>
        </a:prstGeom>
      </xdr:spPr>
    </xdr:pic>
    <xdr:clientData/>
  </xdr:twoCellAnchor>
  <xdr:twoCellAnchor>
    <xdr:from>
      <xdr:col>20</xdr:col>
      <xdr:colOff>183355</xdr:colOff>
      <xdr:row>22</xdr:row>
      <xdr:rowOff>119063</xdr:rowOff>
    </xdr:from>
    <xdr:to>
      <xdr:col>23</xdr:col>
      <xdr:colOff>95250</xdr:colOff>
      <xdr:row>24</xdr:row>
      <xdr:rowOff>59532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977FBCC-239D-4D0A-8AAD-4FAEB826AACA}"/>
            </a:ext>
          </a:extLst>
        </xdr:cNvPr>
        <xdr:cNvSpPr txBox="1"/>
      </xdr:nvSpPr>
      <xdr:spPr>
        <a:xfrm>
          <a:off x="16352043" y="7119938"/>
          <a:ext cx="1733551" cy="3214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7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Hybrid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8</xdr:col>
      <xdr:colOff>38080</xdr:colOff>
      <xdr:row>25</xdr:row>
      <xdr:rowOff>176211</xdr:rowOff>
    </xdr:from>
    <xdr:to>
      <xdr:col>10</xdr:col>
      <xdr:colOff>44480</xdr:colOff>
      <xdr:row>36</xdr:row>
      <xdr:rowOff>145494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85197427-389C-42F3-BAAF-88B5ED62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1799" y="7617617"/>
          <a:ext cx="2078087" cy="2064783"/>
        </a:xfrm>
        <a:prstGeom prst="rect">
          <a:avLst/>
        </a:prstGeom>
      </xdr:spPr>
    </xdr:pic>
    <xdr:clientData/>
  </xdr:twoCellAnchor>
  <xdr:twoCellAnchor editAs="oneCell">
    <xdr:from>
      <xdr:col>23</xdr:col>
      <xdr:colOff>2176465</xdr:colOff>
      <xdr:row>24</xdr:row>
      <xdr:rowOff>11905</xdr:rowOff>
    </xdr:from>
    <xdr:to>
      <xdr:col>25</xdr:col>
      <xdr:colOff>104127</xdr:colOff>
      <xdr:row>42</xdr:row>
      <xdr:rowOff>154241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D36FDE7-CB68-4FAF-A082-263D78BCE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98" r="13894"/>
        <a:stretch/>
      </xdr:blipFill>
      <xdr:spPr>
        <a:xfrm>
          <a:off x="20166809" y="7393780"/>
          <a:ext cx="1368568" cy="3380836"/>
        </a:xfrm>
        <a:prstGeom prst="rect">
          <a:avLst/>
        </a:prstGeom>
      </xdr:spPr>
    </xdr:pic>
    <xdr:clientData/>
  </xdr:twoCellAnchor>
  <xdr:twoCellAnchor>
    <xdr:from>
      <xdr:col>24</xdr:col>
      <xdr:colOff>942977</xdr:colOff>
      <xdr:row>26</xdr:row>
      <xdr:rowOff>169067</xdr:rowOff>
    </xdr:from>
    <xdr:to>
      <xdr:col>24</xdr:col>
      <xdr:colOff>2524126</xdr:colOff>
      <xdr:row>28</xdr:row>
      <xdr:rowOff>73818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84BA588-700A-47F2-A729-90AEEB966B59}"/>
            </a:ext>
          </a:extLst>
        </xdr:cNvPr>
        <xdr:cNvSpPr txBox="1"/>
      </xdr:nvSpPr>
      <xdr:spPr>
        <a:xfrm>
          <a:off x="20078702" y="6293642"/>
          <a:ext cx="1581149" cy="2857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>
    <xdr:from>
      <xdr:col>23</xdr:col>
      <xdr:colOff>2166937</xdr:colOff>
      <xdr:row>22</xdr:row>
      <xdr:rowOff>107157</xdr:rowOff>
    </xdr:from>
    <xdr:to>
      <xdr:col>25</xdr:col>
      <xdr:colOff>307180</xdr:colOff>
      <xdr:row>24</xdr:row>
      <xdr:rowOff>47626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69D8A8CF-10E3-48D8-A3EF-179211F85840}"/>
            </a:ext>
          </a:extLst>
        </xdr:cNvPr>
        <xdr:cNvSpPr txBox="1"/>
      </xdr:nvSpPr>
      <xdr:spPr>
        <a:xfrm>
          <a:off x="20157281" y="7108032"/>
          <a:ext cx="1581149" cy="32146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600" b="1" baseline="300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9</a:t>
          </a:r>
          <a:r>
            <a:rPr lang="en-GB" sz="1400" b="1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Goodbox</a:t>
          </a:r>
          <a:r>
            <a:rPr lang="en-GB" sz="1400" b="1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Pro</a:t>
          </a:r>
          <a:endParaRPr lang="en-GB" sz="1400" b="1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obiletransaction.org/sumup-3g-review/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parishbuying.org.uk/categories/contactless-donations/attended-units" TargetMode="External"/><Relationship Id="rId1" Type="http://schemas.openxmlformats.org/officeDocument/2006/relationships/hyperlink" Target="https://www.parishbuying.org.uk/categories/contactless-donations/self-service-units/tabletop-units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mobiletransaction.org/izettle-review-uk/" TargetMode="External"/><Relationship Id="rId4" Type="http://schemas.openxmlformats.org/officeDocument/2006/relationships/hyperlink" Target="https://www.mobiletransaction.org/sumup-review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DE7B3-6E56-4297-A2F8-13A6A661FD83}">
  <sheetPr>
    <pageSetUpPr fitToPage="1"/>
  </sheetPr>
  <dimension ref="A5:Y86"/>
  <sheetViews>
    <sheetView showGridLines="0" tabSelected="1" zoomScale="80" zoomScaleNormal="80" workbookViewId="0">
      <selection activeCell="E11" sqref="E11"/>
    </sheetView>
  </sheetViews>
  <sheetFormatPr defaultRowHeight="15"/>
  <cols>
    <col min="1" max="1" width="2.7109375" customWidth="1"/>
    <col min="2" max="2" width="4.140625" customWidth="1"/>
    <col min="3" max="3" width="10" customWidth="1"/>
    <col min="4" max="4" width="1.42578125" customWidth="1"/>
    <col min="5" max="5" width="46.140625" customWidth="1"/>
    <col min="6" max="6" width="2.140625" customWidth="1"/>
    <col min="7" max="7" width="14.5703125" customWidth="1"/>
    <col min="8" max="8" width="22.28515625" customWidth="1"/>
    <col min="9" max="9" width="11.5703125" customWidth="1"/>
    <col min="10" max="10" width="19.42578125" customWidth="1"/>
    <col min="11" max="11" width="19.140625" customWidth="1"/>
    <col min="12" max="12" width="28.5703125" bestFit="1" customWidth="1"/>
    <col min="13" max="13" width="23" hidden="1" customWidth="1"/>
    <col min="14" max="14" width="16" customWidth="1"/>
    <col min="15" max="15" width="10.85546875" customWidth="1"/>
    <col min="16" max="16" width="16.28515625" customWidth="1"/>
    <col min="17" max="17" width="0.7109375" customWidth="1"/>
    <col min="24" max="24" width="40.140625" customWidth="1"/>
    <col min="25" max="25" width="11.42578125" customWidth="1"/>
  </cols>
  <sheetData>
    <row r="5" spans="1:25" ht="4.5" customHeight="1"/>
    <row r="6" spans="1:25" ht="19.5">
      <c r="E6" s="49" t="s">
        <v>18</v>
      </c>
      <c r="F6" s="49"/>
      <c r="G6" s="50"/>
      <c r="H6" s="5"/>
      <c r="J6" s="5"/>
      <c r="K6" s="5"/>
    </row>
    <row r="7" spans="1:25" ht="0.75" customHeight="1">
      <c r="I7" s="3"/>
    </row>
    <row r="8" spans="1:25">
      <c r="E8" s="4" t="s">
        <v>14</v>
      </c>
      <c r="F8" s="4"/>
    </row>
    <row r="9" spans="1:25">
      <c r="E9" s="7" t="s">
        <v>13</v>
      </c>
      <c r="F9" s="7"/>
      <c r="G9" s="6" t="s">
        <v>12</v>
      </c>
    </row>
    <row r="10" spans="1:25" ht="24.75" customHeight="1" thickBot="1">
      <c r="E10" s="9" t="s">
        <v>74</v>
      </c>
      <c r="F10" s="4"/>
    </row>
    <row r="11" spans="1:25" s="1" customFormat="1" ht="56.25" customHeight="1" thickBot="1">
      <c r="C11" s="16"/>
      <c r="D11" s="16"/>
      <c r="E11" s="10" t="s">
        <v>0</v>
      </c>
      <c r="F11" s="19"/>
      <c r="G11" s="13" t="s">
        <v>28</v>
      </c>
      <c r="H11" s="52" t="s">
        <v>27</v>
      </c>
      <c r="I11" s="52" t="s">
        <v>7</v>
      </c>
      <c r="J11" s="52" t="s">
        <v>63</v>
      </c>
      <c r="K11" s="52" t="s">
        <v>10</v>
      </c>
      <c r="L11" s="52" t="s">
        <v>1</v>
      </c>
      <c r="M11" s="52" t="s">
        <v>65</v>
      </c>
      <c r="N11" s="89" t="s">
        <v>64</v>
      </c>
      <c r="O11" s="89"/>
      <c r="P11" s="14" t="s">
        <v>9</v>
      </c>
      <c r="R11" s="90" t="s">
        <v>3</v>
      </c>
      <c r="S11" s="91"/>
      <c r="T11" s="91"/>
      <c r="U11" s="91"/>
      <c r="V11" s="91"/>
      <c r="W11" s="91"/>
      <c r="X11" s="91"/>
      <c r="Y11" s="92"/>
    </row>
    <row r="12" spans="1:25" s="1" customFormat="1" ht="40.5" customHeight="1">
      <c r="A12" s="126" t="s">
        <v>70</v>
      </c>
      <c r="B12" s="127"/>
      <c r="C12" s="115" t="s">
        <v>23</v>
      </c>
      <c r="D12" s="56"/>
      <c r="E12" s="30" t="s">
        <v>50</v>
      </c>
      <c r="F12" s="57"/>
      <c r="G12" s="31">
        <f>120*1.2</f>
        <v>144</v>
      </c>
      <c r="H12" s="32">
        <f>H15</f>
        <v>70</v>
      </c>
      <c r="I12" s="51" t="s">
        <v>51</v>
      </c>
      <c r="J12" s="51" t="s">
        <v>5</v>
      </c>
      <c r="K12" s="82">
        <f>8*1.2</f>
        <v>9.6</v>
      </c>
      <c r="L12" s="51" t="s">
        <v>73</v>
      </c>
      <c r="M12" s="51" t="s">
        <v>24</v>
      </c>
      <c r="N12" s="120" t="s">
        <v>5</v>
      </c>
      <c r="O12" s="120"/>
      <c r="P12" s="55" t="s">
        <v>4</v>
      </c>
      <c r="Q12" s="58"/>
      <c r="R12" s="128" t="s">
        <v>52</v>
      </c>
      <c r="S12" s="118"/>
      <c r="T12" s="118"/>
      <c r="U12" s="118"/>
      <c r="V12" s="118"/>
      <c r="W12" s="118"/>
      <c r="X12" s="118"/>
      <c r="Y12" s="129"/>
    </row>
    <row r="13" spans="1:25" ht="25.5" customHeight="1" thickBot="1">
      <c r="A13" s="126"/>
      <c r="B13" s="127"/>
      <c r="C13" s="117"/>
      <c r="D13" s="56"/>
      <c r="E13" s="20" t="s">
        <v>53</v>
      </c>
      <c r="F13" s="57"/>
      <c r="G13" s="21">
        <f>116*1.2</f>
        <v>139.19999999999999</v>
      </c>
      <c r="H13" s="53" t="s">
        <v>11</v>
      </c>
      <c r="I13" s="53" t="s">
        <v>17</v>
      </c>
      <c r="J13" s="53" t="s">
        <v>5</v>
      </c>
      <c r="K13" s="53" t="s">
        <v>6</v>
      </c>
      <c r="L13" s="22">
        <v>1.0999999999999999E-2</v>
      </c>
      <c r="M13" s="53" t="s">
        <v>4</v>
      </c>
      <c r="N13" s="130" t="s">
        <v>4</v>
      </c>
      <c r="O13" s="130"/>
      <c r="P13" s="54" t="s">
        <v>4</v>
      </c>
      <c r="Q13" s="59"/>
      <c r="R13" s="131" t="s">
        <v>32</v>
      </c>
      <c r="S13" s="130"/>
      <c r="T13" s="130"/>
      <c r="U13" s="130"/>
      <c r="V13" s="130"/>
      <c r="W13" s="130"/>
      <c r="X13" s="130"/>
      <c r="Y13" s="132"/>
    </row>
    <row r="14" spans="1:25" ht="39" customHeight="1">
      <c r="A14" s="126"/>
      <c r="B14" s="127"/>
      <c r="C14" s="133" t="s">
        <v>22</v>
      </c>
      <c r="D14" s="56"/>
      <c r="E14" s="60" t="s">
        <v>54</v>
      </c>
      <c r="F14" s="61"/>
      <c r="G14" s="62">
        <f>200*1.2</f>
        <v>240</v>
      </c>
      <c r="H14" s="63">
        <f>H12</f>
        <v>70</v>
      </c>
      <c r="I14" s="64" t="s">
        <v>19</v>
      </c>
      <c r="J14" s="64" t="s">
        <v>5</v>
      </c>
      <c r="K14" s="65">
        <v>9.6</v>
      </c>
      <c r="L14" s="66" t="str">
        <f>L12</f>
        <v>2.25% + 10p</v>
      </c>
      <c r="M14" s="67" t="s">
        <v>20</v>
      </c>
      <c r="N14" s="97" t="s">
        <v>5</v>
      </c>
      <c r="O14" s="97"/>
      <c r="P14" s="68" t="s">
        <v>4</v>
      </c>
      <c r="Q14" s="59"/>
      <c r="R14" s="83" t="s">
        <v>75</v>
      </c>
      <c r="S14" s="84"/>
      <c r="T14" s="84"/>
      <c r="U14" s="84"/>
      <c r="V14" s="84"/>
      <c r="W14" s="84"/>
      <c r="X14" s="84"/>
      <c r="Y14" s="85"/>
    </row>
    <row r="15" spans="1:25" ht="17.25" customHeight="1">
      <c r="A15" s="126"/>
      <c r="B15" s="127"/>
      <c r="C15" s="134"/>
      <c r="D15" s="56"/>
      <c r="E15" s="136" t="s">
        <v>55</v>
      </c>
      <c r="F15" s="61"/>
      <c r="G15" s="137">
        <f>325*1.2</f>
        <v>390</v>
      </c>
      <c r="H15" s="138">
        <f>(50*1.2)+10</f>
        <v>70</v>
      </c>
      <c r="I15" s="139" t="s">
        <v>15</v>
      </c>
      <c r="J15" s="139" t="s">
        <v>5</v>
      </c>
      <c r="K15" s="138">
        <f>10*1.2</f>
        <v>12</v>
      </c>
      <c r="L15" s="102" t="str">
        <f>L14</f>
        <v>2.25% + 10p</v>
      </c>
      <c r="M15" s="101" t="s">
        <v>16</v>
      </c>
      <c r="N15" s="102" t="s">
        <v>5</v>
      </c>
      <c r="O15" s="102"/>
      <c r="P15" s="103" t="s">
        <v>5</v>
      </c>
      <c r="Q15" s="59"/>
      <c r="R15" s="104" t="s">
        <v>76</v>
      </c>
      <c r="S15" s="101"/>
      <c r="T15" s="101"/>
      <c r="U15" s="101"/>
      <c r="V15" s="101"/>
      <c r="W15" s="101"/>
      <c r="X15" s="101"/>
      <c r="Y15" s="105"/>
    </row>
    <row r="16" spans="1:25" ht="36" customHeight="1">
      <c r="A16" s="126"/>
      <c r="B16" s="127"/>
      <c r="C16" s="134"/>
      <c r="D16" s="56"/>
      <c r="E16" s="136"/>
      <c r="F16" s="61"/>
      <c r="G16" s="137"/>
      <c r="H16" s="138"/>
      <c r="I16" s="139"/>
      <c r="J16" s="139"/>
      <c r="K16" s="138"/>
      <c r="L16" s="102"/>
      <c r="M16" s="101"/>
      <c r="N16" s="102"/>
      <c r="O16" s="102"/>
      <c r="P16" s="103"/>
      <c r="Q16" s="59"/>
      <c r="R16" s="104"/>
      <c r="S16" s="101"/>
      <c r="T16" s="101"/>
      <c r="U16" s="101"/>
      <c r="V16" s="101"/>
      <c r="W16" s="101"/>
      <c r="X16" s="101"/>
      <c r="Y16" s="105"/>
    </row>
    <row r="17" spans="1:25" s="1" customFormat="1" ht="27.75" customHeight="1" thickBot="1">
      <c r="A17" s="126"/>
      <c r="B17" s="127"/>
      <c r="C17" s="135"/>
      <c r="D17" s="56"/>
      <c r="E17" s="69" t="s">
        <v>56</v>
      </c>
      <c r="F17" s="61"/>
      <c r="G17" s="70">
        <f>379*1.2</f>
        <v>454.8</v>
      </c>
      <c r="H17" s="71">
        <f>(15*1.2)+18</f>
        <v>36</v>
      </c>
      <c r="I17" s="71" t="s">
        <v>8</v>
      </c>
      <c r="J17" s="71" t="s">
        <v>5</v>
      </c>
      <c r="K17" s="71">
        <f>12.95*1.2</f>
        <v>15.54</v>
      </c>
      <c r="L17" s="72">
        <v>2.4899999999999999E-2</v>
      </c>
      <c r="M17" s="12" t="s">
        <v>4</v>
      </c>
      <c r="N17" s="98" t="s">
        <v>5</v>
      </c>
      <c r="O17" s="98"/>
      <c r="P17" s="73" t="s">
        <v>4</v>
      </c>
      <c r="Q17" s="59"/>
      <c r="R17" s="106" t="s">
        <v>48</v>
      </c>
      <c r="S17" s="98"/>
      <c r="T17" s="98"/>
      <c r="U17" s="98"/>
      <c r="V17" s="98"/>
      <c r="W17" s="98"/>
      <c r="X17" s="98"/>
      <c r="Y17" s="100"/>
    </row>
    <row r="18" spans="1:25" ht="39.75" customHeight="1">
      <c r="A18" s="126"/>
      <c r="B18" s="127"/>
      <c r="C18" s="115" t="s">
        <v>21</v>
      </c>
      <c r="D18" s="56"/>
      <c r="E18" s="25" t="s">
        <v>57</v>
      </c>
      <c r="F18" s="61"/>
      <c r="G18" s="26" t="s">
        <v>26</v>
      </c>
      <c r="H18" s="27">
        <f>18+18</f>
        <v>36</v>
      </c>
      <c r="I18" s="28" t="str">
        <f>I17</f>
        <v>8 hours</v>
      </c>
      <c r="J18" s="28" t="s">
        <v>5</v>
      </c>
      <c r="K18" s="27">
        <v>15.54</v>
      </c>
      <c r="L18" s="29">
        <v>2.4899999999999999E-2</v>
      </c>
      <c r="M18" s="51" t="s">
        <v>4</v>
      </c>
      <c r="N18" s="118" t="s">
        <v>5</v>
      </c>
      <c r="O18" s="118"/>
      <c r="P18" s="34" t="s">
        <v>4</v>
      </c>
      <c r="Q18" s="59"/>
      <c r="R18" s="119" t="s">
        <v>30</v>
      </c>
      <c r="S18" s="120"/>
      <c r="T18" s="120"/>
      <c r="U18" s="120"/>
      <c r="V18" s="120"/>
      <c r="W18" s="120"/>
      <c r="X18" s="120"/>
      <c r="Y18" s="121"/>
    </row>
    <row r="19" spans="1:25" ht="33" customHeight="1">
      <c r="A19" s="126"/>
      <c r="B19" s="127"/>
      <c r="C19" s="116"/>
      <c r="D19" s="56"/>
      <c r="E19" s="23" t="s">
        <v>58</v>
      </c>
      <c r="F19" s="61"/>
      <c r="G19" s="24">
        <v>897</v>
      </c>
      <c r="H19" s="74">
        <f>H12</f>
        <v>70</v>
      </c>
      <c r="I19" s="75" t="s">
        <v>59</v>
      </c>
      <c r="J19" s="75" t="s">
        <v>5</v>
      </c>
      <c r="K19" s="74">
        <f>K15</f>
        <v>12</v>
      </c>
      <c r="L19" s="76" t="str">
        <f>L12</f>
        <v>2.25% + 10p</v>
      </c>
      <c r="M19" s="77" t="s">
        <v>60</v>
      </c>
      <c r="N19" s="122" t="s">
        <v>5</v>
      </c>
      <c r="O19" s="122"/>
      <c r="P19" s="35" t="s">
        <v>5</v>
      </c>
      <c r="Q19" s="59"/>
      <c r="R19" s="123" t="s">
        <v>77</v>
      </c>
      <c r="S19" s="124"/>
      <c r="T19" s="124"/>
      <c r="U19" s="124"/>
      <c r="V19" s="124"/>
      <c r="W19" s="124"/>
      <c r="X19" s="124"/>
      <c r="Y19" s="125"/>
    </row>
    <row r="20" spans="1:25" ht="28.5" customHeight="1" thickBot="1">
      <c r="A20" s="126"/>
      <c r="B20" s="127"/>
      <c r="C20" s="117"/>
      <c r="D20" s="56"/>
      <c r="E20" s="23" t="s">
        <v>61</v>
      </c>
      <c r="F20" s="61"/>
      <c r="G20" s="24">
        <f>925*1.2</f>
        <v>1110</v>
      </c>
      <c r="H20" s="74">
        <f>H12</f>
        <v>70</v>
      </c>
      <c r="I20" s="75" t="s">
        <v>15</v>
      </c>
      <c r="J20" s="75" t="s">
        <v>5</v>
      </c>
      <c r="K20" s="74">
        <f>K19</f>
        <v>12</v>
      </c>
      <c r="L20" s="76" t="str">
        <f>L15</f>
        <v>2.25% + 10p</v>
      </c>
      <c r="M20" s="77" t="s">
        <v>25</v>
      </c>
      <c r="N20" s="122" t="s">
        <v>5</v>
      </c>
      <c r="O20" s="122"/>
      <c r="P20" s="35" t="s">
        <v>5</v>
      </c>
      <c r="Q20" s="59"/>
      <c r="R20" s="123" t="s">
        <v>78</v>
      </c>
      <c r="S20" s="124"/>
      <c r="T20" s="124"/>
      <c r="U20" s="124"/>
      <c r="V20" s="124"/>
      <c r="W20" s="124"/>
      <c r="X20" s="124"/>
      <c r="Y20" s="125"/>
    </row>
    <row r="21" spans="1:25" ht="31.5" customHeight="1">
      <c r="A21" s="126"/>
      <c r="B21" s="127"/>
      <c r="C21" s="107" t="s">
        <v>29</v>
      </c>
      <c r="E21" s="109" t="s">
        <v>62</v>
      </c>
      <c r="F21" s="78"/>
      <c r="G21" s="111">
        <v>2850</v>
      </c>
      <c r="H21" s="113">
        <f>H15</f>
        <v>70</v>
      </c>
      <c r="I21" s="93" t="s">
        <v>31</v>
      </c>
      <c r="J21" s="93" t="s">
        <v>5</v>
      </c>
      <c r="K21" s="95" t="s">
        <v>6</v>
      </c>
      <c r="L21" s="97" t="str">
        <f>L20</f>
        <v>2.25% + 10p</v>
      </c>
      <c r="M21" s="67" t="s">
        <v>33</v>
      </c>
      <c r="N21" s="97" t="s">
        <v>5</v>
      </c>
      <c r="O21" s="97"/>
      <c r="P21" s="99" t="s">
        <v>5</v>
      </c>
      <c r="Q21" s="79"/>
      <c r="R21" s="83"/>
      <c r="S21" s="84"/>
      <c r="T21" s="84"/>
      <c r="U21" s="84"/>
      <c r="V21" s="84"/>
      <c r="W21" s="84"/>
      <c r="X21" s="84"/>
      <c r="Y21" s="85"/>
    </row>
    <row r="22" spans="1:25" ht="27" customHeight="1" thickBot="1">
      <c r="A22" s="126"/>
      <c r="B22" s="127"/>
      <c r="C22" s="108"/>
      <c r="D22" s="80"/>
      <c r="E22" s="110"/>
      <c r="F22" s="78"/>
      <c r="G22" s="112"/>
      <c r="H22" s="114"/>
      <c r="I22" s="94"/>
      <c r="J22" s="94"/>
      <c r="K22" s="96"/>
      <c r="L22" s="98"/>
      <c r="M22" s="12" t="s">
        <v>34</v>
      </c>
      <c r="N22" s="98"/>
      <c r="O22" s="98"/>
      <c r="P22" s="100"/>
      <c r="Q22" s="79"/>
      <c r="R22" s="86"/>
      <c r="S22" s="87"/>
      <c r="T22" s="87"/>
      <c r="U22" s="87"/>
      <c r="V22" s="87"/>
      <c r="W22" s="87"/>
      <c r="X22" s="87"/>
      <c r="Y22" s="88"/>
    </row>
    <row r="40" spans="2:22" ht="27.75" customHeight="1">
      <c r="E40" s="49" t="s">
        <v>47</v>
      </c>
    </row>
    <row r="41" spans="2:22" ht="0.75" customHeight="1"/>
    <row r="42" spans="2:22" ht="0.75" customHeight="1">
      <c r="H42" s="3"/>
      <c r="I42" s="3"/>
    </row>
    <row r="43" spans="2:22">
      <c r="E43" s="4" t="s">
        <v>14</v>
      </c>
      <c r="F43" s="4"/>
    </row>
    <row r="44" spans="2:22">
      <c r="E44" s="7" t="s">
        <v>13</v>
      </c>
      <c r="F44" s="7"/>
      <c r="G44" s="6" t="s">
        <v>35</v>
      </c>
    </row>
    <row r="45" spans="2:22" ht="24.75" customHeight="1">
      <c r="E45" s="9" t="s">
        <v>74</v>
      </c>
      <c r="F45" s="4"/>
    </row>
    <row r="46" spans="2:22" ht="10.5" customHeight="1" thickBot="1">
      <c r="E46" s="9"/>
      <c r="F46" s="4"/>
    </row>
    <row r="47" spans="2:22" s="1" customFormat="1" ht="41.25" customHeight="1" thickBot="1">
      <c r="B47" s="16"/>
      <c r="E47" s="10" t="s">
        <v>0</v>
      </c>
      <c r="F47" s="19"/>
      <c r="G47" s="13" t="s">
        <v>28</v>
      </c>
      <c r="H47" s="43" t="s">
        <v>49</v>
      </c>
      <c r="I47" s="43" t="s">
        <v>40</v>
      </c>
      <c r="J47" s="43" t="s">
        <v>36</v>
      </c>
      <c r="K47" s="43" t="s">
        <v>1</v>
      </c>
      <c r="L47" s="43" t="s">
        <v>46</v>
      </c>
      <c r="M47" s="152" t="s">
        <v>2</v>
      </c>
      <c r="N47" s="152"/>
      <c r="O47" s="90" t="s">
        <v>45</v>
      </c>
      <c r="P47" s="91"/>
      <c r="Q47" s="91"/>
      <c r="R47" s="91"/>
      <c r="S47" s="91"/>
      <c r="T47" s="91"/>
      <c r="U47" s="91"/>
      <c r="V47" s="92"/>
    </row>
    <row r="48" spans="2:22" ht="33" customHeight="1">
      <c r="B48" s="33"/>
      <c r="E48" s="46" t="s">
        <v>66</v>
      </c>
      <c r="F48" s="18"/>
      <c r="G48" s="48">
        <v>23</v>
      </c>
      <c r="H48" s="45" t="s">
        <v>17</v>
      </c>
      <c r="I48" s="45" t="s">
        <v>5</v>
      </c>
      <c r="J48" s="44" t="s">
        <v>37</v>
      </c>
      <c r="K48" s="15">
        <v>1.0999999999999999E-2</v>
      </c>
      <c r="L48" s="15" t="s">
        <v>5</v>
      </c>
      <c r="M48" s="150" t="s">
        <v>4</v>
      </c>
      <c r="N48" s="151"/>
      <c r="O48" s="153" t="s">
        <v>42</v>
      </c>
      <c r="P48" s="154"/>
      <c r="Q48" s="154"/>
      <c r="R48" s="154"/>
      <c r="S48" s="154"/>
      <c r="T48" s="154"/>
      <c r="U48" s="154"/>
      <c r="V48" s="155"/>
    </row>
    <row r="49" spans="2:22" ht="38.25" customHeight="1">
      <c r="B49" s="33"/>
      <c r="E49" s="40" t="s">
        <v>67</v>
      </c>
      <c r="F49" s="17"/>
      <c r="G49" s="41">
        <v>35</v>
      </c>
      <c r="H49" s="39" t="s">
        <v>43</v>
      </c>
      <c r="I49" s="39" t="s">
        <v>5</v>
      </c>
      <c r="J49" s="39" t="s">
        <v>37</v>
      </c>
      <c r="K49" s="36">
        <v>1.2500000000000001E-2</v>
      </c>
      <c r="L49" s="36" t="s">
        <v>5</v>
      </c>
      <c r="M49" s="142" t="s">
        <v>4</v>
      </c>
      <c r="N49" s="143"/>
      <c r="O49" s="144" t="s">
        <v>44</v>
      </c>
      <c r="P49" s="145"/>
      <c r="Q49" s="145"/>
      <c r="R49" s="145"/>
      <c r="S49" s="145"/>
      <c r="T49" s="145"/>
      <c r="U49" s="145"/>
      <c r="V49" s="146"/>
    </row>
    <row r="50" spans="2:22" ht="27" customHeight="1">
      <c r="B50" s="33"/>
      <c r="E50" s="40" t="s">
        <v>71</v>
      </c>
      <c r="F50" s="17"/>
      <c r="G50" s="41">
        <v>83</v>
      </c>
      <c r="H50" s="39" t="s">
        <v>39</v>
      </c>
      <c r="I50" s="39" t="s">
        <v>5</v>
      </c>
      <c r="J50" s="38" t="s">
        <v>38</v>
      </c>
      <c r="K50" s="36">
        <v>1.2500000000000001E-2</v>
      </c>
      <c r="L50" s="36" t="s">
        <v>5</v>
      </c>
      <c r="M50" s="142" t="s">
        <v>4</v>
      </c>
      <c r="N50" s="143"/>
      <c r="O50" s="144" t="s">
        <v>41</v>
      </c>
      <c r="P50" s="145"/>
      <c r="Q50" s="145"/>
      <c r="R50" s="145"/>
      <c r="S50" s="145"/>
      <c r="T50" s="145"/>
      <c r="U50" s="145"/>
      <c r="V50" s="146"/>
    </row>
    <row r="51" spans="2:22" s="11" customFormat="1" ht="31.5" customHeight="1" thickBot="1">
      <c r="B51" s="33"/>
      <c r="E51" s="47" t="s">
        <v>68</v>
      </c>
      <c r="F51" s="18"/>
      <c r="G51" s="37">
        <v>138</v>
      </c>
      <c r="H51" s="42" t="s">
        <v>25</v>
      </c>
      <c r="I51" s="42" t="s">
        <v>4</v>
      </c>
      <c r="J51" s="42" t="s">
        <v>38</v>
      </c>
      <c r="K51" s="42" t="s">
        <v>69</v>
      </c>
      <c r="L51" s="42" t="s">
        <v>5</v>
      </c>
      <c r="M51" s="140" t="s">
        <v>5</v>
      </c>
      <c r="N51" s="141"/>
      <c r="O51" s="147" t="s">
        <v>25</v>
      </c>
      <c r="P51" s="148"/>
      <c r="Q51" s="148"/>
      <c r="R51" s="148"/>
      <c r="S51" s="148"/>
      <c r="T51" s="148"/>
      <c r="U51" s="148"/>
      <c r="V51" s="149"/>
    </row>
    <row r="53" spans="2:22">
      <c r="E53" s="81" t="s">
        <v>72</v>
      </c>
    </row>
    <row r="54" spans="2:22">
      <c r="D54" s="2"/>
      <c r="E54" s="2"/>
      <c r="F54" s="2"/>
      <c r="G54" s="2"/>
      <c r="H54" s="2"/>
      <c r="I54" s="2"/>
      <c r="J54" s="2"/>
      <c r="L54" s="2"/>
      <c r="M54" s="2"/>
    </row>
    <row r="55" spans="2:22">
      <c r="C55" s="2"/>
      <c r="D55" s="2"/>
      <c r="E55" s="2"/>
      <c r="F55" s="2"/>
      <c r="G55" s="2"/>
      <c r="H55" s="2"/>
      <c r="I55" s="2"/>
      <c r="J55" s="2"/>
      <c r="L55" s="2"/>
      <c r="M55" s="2"/>
    </row>
    <row r="56" spans="2:22">
      <c r="C56" s="2"/>
      <c r="D56" s="2"/>
      <c r="E56" s="2"/>
      <c r="F56" s="2"/>
      <c r="G56" s="2"/>
      <c r="H56" s="2"/>
      <c r="I56" s="2"/>
      <c r="J56" s="2"/>
      <c r="L56" s="2"/>
      <c r="M56" s="2"/>
    </row>
    <row r="57" spans="2:22">
      <c r="C57" s="2"/>
      <c r="D57" s="2"/>
      <c r="E57" s="2"/>
      <c r="F57" s="2"/>
      <c r="G57" s="2"/>
      <c r="H57" s="2"/>
      <c r="I57" s="2"/>
      <c r="J57" s="2"/>
      <c r="L57" s="2"/>
      <c r="M57" s="2"/>
    </row>
    <row r="58" spans="2:22">
      <c r="C58" s="2"/>
      <c r="D58" s="2"/>
      <c r="E58" s="2"/>
      <c r="F58" s="2"/>
      <c r="G58" s="2"/>
      <c r="H58" s="2"/>
      <c r="I58" s="2"/>
      <c r="J58" s="2"/>
      <c r="L58" s="2"/>
      <c r="M58" s="2"/>
    </row>
    <row r="59" spans="2:22">
      <c r="C59" s="2"/>
      <c r="D59" s="2"/>
      <c r="E59" s="2"/>
      <c r="F59" s="2"/>
      <c r="G59" s="2"/>
      <c r="H59" s="2"/>
      <c r="I59" s="2"/>
      <c r="J59" s="2"/>
      <c r="L59" s="2"/>
      <c r="M59" s="2"/>
    </row>
    <row r="60" spans="2:22">
      <c r="C60" s="2"/>
      <c r="D60" s="2"/>
      <c r="E60" s="2"/>
      <c r="F60" s="2"/>
      <c r="G60" s="2"/>
      <c r="H60" s="2"/>
      <c r="I60" s="2"/>
      <c r="J60" s="2"/>
      <c r="L60" s="2"/>
      <c r="M60" s="2"/>
    </row>
    <row r="61" spans="2:22">
      <c r="C61" s="2"/>
      <c r="D61" s="2"/>
      <c r="E61" s="2"/>
      <c r="F61" s="2"/>
      <c r="G61" s="2"/>
      <c r="H61" s="2"/>
      <c r="I61" s="2"/>
      <c r="J61" s="2"/>
      <c r="L61" s="2"/>
      <c r="M61" s="2"/>
    </row>
    <row r="62" spans="2:22">
      <c r="C62" s="2"/>
      <c r="D62" s="2"/>
      <c r="E62" s="2"/>
      <c r="F62" s="2"/>
      <c r="G62" s="2"/>
      <c r="H62" s="2"/>
      <c r="I62" s="2"/>
      <c r="J62" s="2"/>
      <c r="L62" s="2"/>
      <c r="M62" s="2"/>
    </row>
    <row r="63" spans="2:22">
      <c r="C63" s="2"/>
      <c r="D63" s="2"/>
      <c r="E63" s="2"/>
      <c r="F63" s="2"/>
      <c r="G63" s="2"/>
      <c r="H63" s="2"/>
      <c r="I63" s="2"/>
      <c r="J63" s="2"/>
      <c r="L63" s="2"/>
      <c r="M63" s="2"/>
    </row>
    <row r="64" spans="2:22">
      <c r="C64" s="2"/>
      <c r="D64" s="2"/>
      <c r="E64" s="2"/>
      <c r="F64" s="2"/>
      <c r="G64" s="2"/>
      <c r="H64" s="2"/>
      <c r="I64" s="2"/>
      <c r="J64" s="2"/>
      <c r="L64" s="2"/>
      <c r="M64" s="2"/>
    </row>
    <row r="65" spans="3:24">
      <c r="C65" s="2"/>
      <c r="D65" s="2"/>
      <c r="E65" s="2"/>
      <c r="F65" s="2"/>
      <c r="G65" s="2"/>
      <c r="H65" s="2"/>
      <c r="I65" s="2"/>
      <c r="J65" s="2"/>
      <c r="L65" s="2"/>
      <c r="M65" s="2"/>
    </row>
    <row r="66" spans="3:24">
      <c r="C66" s="2"/>
      <c r="D66" s="2"/>
      <c r="E66" s="2"/>
      <c r="F66" s="2"/>
      <c r="G66" s="2"/>
      <c r="H66" s="2"/>
      <c r="I66" s="2"/>
      <c r="J66" s="2"/>
      <c r="L66" s="2"/>
      <c r="M66" s="2"/>
    </row>
    <row r="67" spans="3:24">
      <c r="C67" s="2"/>
      <c r="D67" s="2"/>
      <c r="E67" s="2"/>
      <c r="F67" s="2"/>
      <c r="G67" s="2"/>
      <c r="H67" s="2"/>
      <c r="I67" s="2"/>
      <c r="J67" s="2"/>
      <c r="L67" s="2"/>
      <c r="M67" s="2"/>
    </row>
    <row r="68" spans="3:24">
      <c r="C68" s="2"/>
      <c r="D68" s="2"/>
      <c r="E68" s="2"/>
      <c r="F68" s="2"/>
      <c r="G68" s="2"/>
      <c r="H68" s="2"/>
      <c r="I68" s="2"/>
      <c r="J68" s="2"/>
      <c r="L68" s="2"/>
      <c r="M68" s="2"/>
    </row>
    <row r="69" spans="3:24">
      <c r="E69" s="2"/>
      <c r="F69" s="2"/>
      <c r="G69" s="2"/>
      <c r="H69" s="2"/>
      <c r="I69" s="2"/>
      <c r="J69" s="2"/>
      <c r="K69" s="2"/>
      <c r="L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3:24" ht="12" customHeight="1">
      <c r="E70" s="2"/>
      <c r="F70" s="2"/>
      <c r="G70" s="2"/>
      <c r="H70" s="2"/>
      <c r="I70" s="2"/>
      <c r="J70" s="2"/>
      <c r="K70" s="2"/>
      <c r="L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2" spans="3:24">
      <c r="E72" s="8"/>
      <c r="F72" s="8"/>
      <c r="G72" s="8"/>
      <c r="H72" s="8"/>
    </row>
    <row r="73" spans="3:24">
      <c r="E73" s="8"/>
      <c r="F73" s="8"/>
      <c r="G73" s="8"/>
      <c r="H73" s="8"/>
    </row>
    <row r="74" spans="3:24">
      <c r="E74" s="8"/>
      <c r="F74" s="8"/>
      <c r="G74" s="8"/>
      <c r="H74" s="8"/>
    </row>
    <row r="75" spans="3:24">
      <c r="E75" s="8"/>
      <c r="F75" s="8"/>
      <c r="G75" s="8"/>
      <c r="H75" s="8"/>
    </row>
    <row r="76" spans="3:24">
      <c r="E76" s="8"/>
      <c r="F76" s="8"/>
      <c r="G76" s="8"/>
      <c r="H76" s="8"/>
    </row>
    <row r="77" spans="3:24">
      <c r="E77" s="8"/>
      <c r="F77" s="8"/>
      <c r="G77" s="8"/>
      <c r="H77" s="8"/>
    </row>
    <row r="78" spans="3:24">
      <c r="E78" s="8"/>
      <c r="F78" s="8"/>
      <c r="G78" s="8"/>
      <c r="H78" s="8"/>
    </row>
    <row r="79" spans="3:24">
      <c r="E79" s="8"/>
      <c r="F79" s="8"/>
      <c r="G79" s="8"/>
      <c r="H79" s="8"/>
    </row>
    <row r="80" spans="3:24">
      <c r="E80" s="8"/>
      <c r="F80" s="8"/>
      <c r="G80" s="8"/>
      <c r="H80" s="8"/>
    </row>
    <row r="81" spans="5:8">
      <c r="E81" s="8"/>
      <c r="F81" s="8"/>
      <c r="G81" s="8"/>
      <c r="H81" s="8"/>
    </row>
    <row r="82" spans="5:8">
      <c r="E82" s="8"/>
      <c r="F82" s="8"/>
      <c r="G82" s="8"/>
      <c r="H82" s="8"/>
    </row>
    <row r="83" spans="5:8">
      <c r="E83" s="8"/>
      <c r="F83" s="8"/>
      <c r="G83" s="8"/>
      <c r="H83" s="8"/>
    </row>
    <row r="84" spans="5:8">
      <c r="E84" s="8"/>
      <c r="F84" s="8"/>
      <c r="G84" s="8"/>
      <c r="H84" s="8"/>
    </row>
    <row r="85" spans="5:8">
      <c r="E85" s="8"/>
      <c r="F85" s="8"/>
      <c r="G85" s="8"/>
      <c r="H85" s="8"/>
    </row>
    <row r="86" spans="5:8">
      <c r="E86" s="8"/>
      <c r="F86" s="8"/>
      <c r="G86" s="8"/>
      <c r="H86" s="8"/>
    </row>
  </sheetData>
  <sheetProtection selectLockedCells="1" selectUnlockedCells="1"/>
  <mergeCells count="52">
    <mergeCell ref="M48:N48"/>
    <mergeCell ref="M47:N47"/>
    <mergeCell ref="O47:V47"/>
    <mergeCell ref="O48:V48"/>
    <mergeCell ref="O49:V49"/>
    <mergeCell ref="M51:N51"/>
    <mergeCell ref="M50:N50"/>
    <mergeCell ref="O50:V50"/>
    <mergeCell ref="O51:V51"/>
    <mergeCell ref="M49:N49"/>
    <mergeCell ref="A12:B22"/>
    <mergeCell ref="C12:C13"/>
    <mergeCell ref="N12:O12"/>
    <mergeCell ref="R12:Y12"/>
    <mergeCell ref="N13:O13"/>
    <mergeCell ref="R13:Y13"/>
    <mergeCell ref="C14:C17"/>
    <mergeCell ref="N14:O14"/>
    <mergeCell ref="R14:Y14"/>
    <mergeCell ref="E15:E16"/>
    <mergeCell ref="G15:G16"/>
    <mergeCell ref="H15:H16"/>
    <mergeCell ref="I15:I16"/>
    <mergeCell ref="J15:J16"/>
    <mergeCell ref="K15:K16"/>
    <mergeCell ref="L15:L16"/>
    <mergeCell ref="C18:C20"/>
    <mergeCell ref="N18:O18"/>
    <mergeCell ref="R18:Y18"/>
    <mergeCell ref="N19:O19"/>
    <mergeCell ref="R19:Y19"/>
    <mergeCell ref="N20:O20"/>
    <mergeCell ref="R20:Y20"/>
    <mergeCell ref="C21:C22"/>
    <mergeCell ref="E21:E22"/>
    <mergeCell ref="G21:G22"/>
    <mergeCell ref="H21:H22"/>
    <mergeCell ref="I21:I22"/>
    <mergeCell ref="R21:Y22"/>
    <mergeCell ref="N11:O11"/>
    <mergeCell ref="R11:Y11"/>
    <mergeCell ref="J21:J22"/>
    <mergeCell ref="K21:K22"/>
    <mergeCell ref="L21:L22"/>
    <mergeCell ref="N21:O22"/>
    <mergeCell ref="P21:P22"/>
    <mergeCell ref="M15:M16"/>
    <mergeCell ref="N15:O16"/>
    <mergeCell ref="P15:P16"/>
    <mergeCell ref="R15:Y16"/>
    <mergeCell ref="N17:O17"/>
    <mergeCell ref="R17:Y17"/>
  </mergeCells>
  <hyperlinks>
    <hyperlink ref="G9" r:id="rId1" xr:uid="{700FE589-A142-4AD5-A684-743AC7B96D4B}"/>
    <hyperlink ref="G44" r:id="rId2" xr:uid="{76CD5EF4-F879-4043-9465-4D81FA4B13B1}"/>
    <hyperlink ref="O50" r:id="rId3" xr:uid="{31954FF8-42C8-4CDF-909C-53CA14585C8B}"/>
    <hyperlink ref="O48" r:id="rId4" xr:uid="{2A83A8D0-5C01-4566-80E0-675A3C6A8DB7}"/>
    <hyperlink ref="O49" r:id="rId5" xr:uid="{46923472-E55F-4957-8444-63DE4F29EFA0}"/>
  </hyperlinks>
  <pageMargins left="0.7" right="0.7" top="0.75" bottom="0.75" header="0.3" footer="0.3"/>
  <pageSetup paperSize="9" scale="37" orientation="landscape" r:id="rId6"/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Terminal Overview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Jukes</dc:creator>
  <cp:lastModifiedBy>Lee Jukes</cp:lastModifiedBy>
  <cp:lastPrinted>2019-11-12T13:43:22Z</cp:lastPrinted>
  <dcterms:created xsi:type="dcterms:W3CDTF">2019-03-19T11:05:51Z</dcterms:created>
  <dcterms:modified xsi:type="dcterms:W3CDTF">2020-02-13T12:41:58Z</dcterms:modified>
</cp:coreProperties>
</file>